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9456258\Documents\Miguel\Varios\"/>
    </mc:Choice>
  </mc:AlternateContent>
  <bookViews>
    <workbookView xWindow="0" yWindow="0" windowWidth="28800" windowHeight="11535"/>
  </bookViews>
  <sheets>
    <sheet name="Res desagregacio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23Graph_ATOTAL" hidden="1">[1]Resumen!#REF!</definedName>
    <definedName name="__123Graph_B" hidden="1">'[2]GIROS SITUAD.FISCAL- 2000'!#REF!</definedName>
    <definedName name="__123Graph_D" hidden="1">'[2]GIROS SITUAD.FISCAL- 2000'!#REF!</definedName>
    <definedName name="__123Graph_F" hidden="1">'[2]GIROS SITUAD.FISCAL- 2000'!#REF!</definedName>
    <definedName name="__123Graph_X" hidden="1">'[2]GIROS SITUAD.FISCAL- 2000'!#REF!</definedName>
    <definedName name="_a600028">#REF!</definedName>
    <definedName name="_a600228">#REF!</definedName>
    <definedName name="_Fill" hidden="1">[3]TCN!$B$53:$W$53</definedName>
    <definedName name="_Key1" hidden="1">[4]Resumen!$A$861</definedName>
    <definedName name="_kR425">#REF!</definedName>
    <definedName name="_MatInverse_In" hidden="1">#REF!</definedName>
    <definedName name="_MatInverse_Out" hidden="1">#REF!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_Sort" hidden="1">[4]Resumen!$A$861:$C$862</definedName>
    <definedName name="_Table1_Out" hidden="1">[5]CARBOCOL!#REF!</definedName>
    <definedName name="_Table2_In2" hidden="1">[6]ANUAL1!#REF!</definedName>
    <definedName name="_Table2_Out" hidden="1">[5]CARBOCOL!#REF!</definedName>
    <definedName name="a" hidden="1">{"'COMPOSICION'!$A$63:$G$72"}</definedName>
    <definedName name="A1000.">#REF!</definedName>
    <definedName name="a6000228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gregadoSD" hidden="1">'[2]GIROS SITUAD.FISCAL- 2000'!#REF!</definedName>
    <definedName name="BLPH2" hidden="1">[7]EMBI!#REF!</definedName>
    <definedName name="BLPH3" hidden="1">[7]EMBI!#REF!</definedName>
    <definedName name="Code">'[8]Base Notas'!$C$2:$C$546</definedName>
    <definedName name="Cuenta">[9]Cuenta!$A$3</definedName>
    <definedName name="Cwvu.ComparEneMar9697." hidden="1">'[10]Seguimiento CSF'!#REF!,'[10]Seguimiento CSF'!$A$30:$IV$34,'[10]Seguimiento CSF'!$A$104:$IV$104,'[10]Seguimiento CSF'!#REF!,'[10]Seguimiento CSF'!#REF!,'[10]Seguimiento CSF'!$A$124:$IV$125</definedName>
    <definedName name="Cwvu.EneFeb." hidden="1">'[10]Seguimiento CSF'!#REF!,'[10]Seguimiento CSF'!#REF!</definedName>
    <definedName name="Cwvu.EneMar." hidden="1">'[10]Seguimiento CSF'!#REF!,'[10]Seguimiento CSF'!$A$67:$IV$67,'[10]Seguimiento CSF'!#REF!,'[10]Seguimiento CSF'!#REF!</definedName>
    <definedName name="Cwvu.Formato._.Corto." hidden="1">'[10]Seguimiento CSF'!$A$11:$IV$12,'[10]Seguimiento CSF'!#REF!,'[10]Seguimiento CSF'!$A$45:$IV$46,'[10]Seguimiento CSF'!$A$48:$IV$57,'[10]Seguimiento CSF'!$A$61:$IV$63,'[10]Seguimiento CSF'!$A$65:$IV$66,'[10]Seguimiento CSF'!$A$72:$IV$82,'[10]Seguimiento CSF'!$A$89:$IV$92,'[10]Seguimiento CSF'!$A$114:$IV$116,'[10]Seguimiento CSF'!$A$118:$IV$122,'[10]Seguimiento CSF'!$A$129:$IV$132,'[10]Seguimiento CSF'!$A$134:$IV$135</definedName>
    <definedName name="Cwvu.Formato._.Total." hidden="1">'[10]Seguimiento CSF'!#REF!,'[10]Seguimiento CSF'!#REF!,'[10]Seguimiento CSF'!#REF!</definedName>
    <definedName name="DEPENDENCIA">[11]Hoja1!$C$2:$C$9</definedName>
    <definedName name="HTML_CodePage" hidden="1">1252</definedName>
    <definedName name="HTML_Control" hidden="1">{"'COMPOSICION'!$A$63:$G$72"}</definedName>
    <definedName name="HTML_Description" hidden="1">""</definedName>
    <definedName name="HTML_Email" hidden="1">""</definedName>
    <definedName name="HTML_Header" hidden="1">"COMPOSICION"</definedName>
    <definedName name="HTML_LastUpdate" hidden="1">"2001/09/05"</definedName>
    <definedName name="HTML_LineAfter" hidden="1">FALSE</definedName>
    <definedName name="HTML_LineBefore" hidden="1">FALSE</definedName>
    <definedName name="HTML_Name" hidden="1">"Fabián Acosta"</definedName>
    <definedName name="HTML_OBDlg2" hidden="1">TRUE</definedName>
    <definedName name="HTML_OBDlg4" hidden="1">TRUE</definedName>
    <definedName name="HTML_OS" hidden="1">0</definedName>
    <definedName name="HTML_PathFile" hidden="1">"C:\Fabian\Html\Ver.04-Sep-00\GP.htm"</definedName>
    <definedName name="HTML_Title" hidden="1">"Consolidado"</definedName>
    <definedName name="k">#REF!</definedName>
    <definedName name="nuevo">#REF!</definedName>
    <definedName name="otra" hidden="1">{"'COMPOSICION'!$A$63:$G$72"}</definedName>
    <definedName name="Rwvu.ComparEneMar9697." hidden="1">'[10]Seguimiento CSF'!$L$1:$N$65536,'[10]Seguimiento CSF'!$R$1:$BU$65536</definedName>
    <definedName name="Rwvu.EneFeb." hidden="1">'[10]Seguimiento CSF'!$L$1:$N$65536,'[10]Seguimiento CSF'!$Q$1:$AD$65536</definedName>
    <definedName name="Rwvu.Formato._.Corto." hidden="1">'[10]Seguimiento CSF'!$L$1:$N$65536,'[10]Seguimiento CSF'!$R$1:$AD$65536,'[10]Seguimiento CSF'!$AH$1:$AY$65536,'[10]Seguimiento CSF'!$BA$1:$BH$65536,'[10]Seguimiento CSF'!$BJ$1:$BQ$65536,'[10]Seguimiento CSF'!$BS$1:$CF$65536</definedName>
    <definedName name="Rwvu.OPEF._.96." hidden="1">'[10]Resumen OPEF'!$E$1:$J$65536,'[10]Resumen OPEF'!$M$1:$Q$65536</definedName>
    <definedName name="Rwvu.OPEF._.97." hidden="1">'[10]Resumen OPEF'!$C$1:$C$65536,'[10]Resumen OPEF'!#REF!,'[10]Resumen OPEF'!$K$1:$Q$65536</definedName>
    <definedName name="Subcuenta">[9]Cuenta!$B$3:$B$4</definedName>
    <definedName name="VCTM">#REF!</definedName>
    <definedName name="y771.">#REF!</definedName>
    <definedName name="Z_91E95AE5_DCC2_11D0_8DF1_00805F2A002D_.wvu.Cols" hidden="1">'[10]Seguimiento CSF'!$L$1:$N$65536,'[10]Seguimiento CSF'!$R$1:$BU$65536</definedName>
    <definedName name="Z_91E95AE6_DCC2_11D0_8DF1_00805F2A002D_.wvu.Cols" hidden="1">'[10]Seguimiento CSF'!$L$1:$N$65536,'[10]Seguimiento CSF'!$Q$1:$AD$65536</definedName>
    <definedName name="Z_91E95AE6_DCC2_11D0_8DF1_00805F2A002D_.wvu.Rows" hidden="1">'[10]Seguimiento CSF'!#REF!,'[10]Seguimiento CSF'!#REF!</definedName>
    <definedName name="Z_91E95AE7_DCC2_11D0_8DF1_00805F2A002D_.wvu.Cols" hidden="1">'[10]Resumen MES OPEF'!$C$1:$C$65536,'[10]Resumen MES OPEF'!$N$1:$N$65536,'[10]Resumen MES OPEF'!$Y$1:$Y$65536,'[10]Resumen MES OPEF'!$AL$1:$AL$65536,'[10]Resumen MES OPEF'!$AV$1:$AV$65536,'[10]Resumen MES OPEF'!$BG$1:$BG$65536,'[10]Resumen MES OPEF'!$BR$1:$BR$65536,'[10]Resumen MES OPEF'!$CC$1:$CC$65536</definedName>
    <definedName name="Z_91E95AE8_DCC2_11D0_8DF1_00805F2A002D_.wvu.Cols" hidden="1">'[10]Seguimiento CSF'!$L$1:$N$65536,'[10]Seguimiento CSF'!$R$1:$AD$65536,'[10]Seguimiento CSF'!$AY$1:$AY$65536,'[10]Seguimiento CSF'!$BH$1:$BH$65536,'[10]Seguimiento CSF'!$BQ$1:$BQ$65536</definedName>
    <definedName name="Z_91E95AE9_DCC2_11D0_8DF1_00805F2A002D_.wvu.Cols" hidden="1">'[10]Seguimiento CSF'!$L$1:$N$65536,'[10]Seguimiento CSF'!$R$1:$AD$65536,'[10]Seguimiento CSF'!$AH$1:$AY$65536,'[10]Seguimiento CSF'!$BA$1:$BH$65536,'[10]Seguimiento CSF'!$BJ$1:$BQ$65536,'[10]Seguimiento CSF'!$BS$1:$CF$65536</definedName>
    <definedName name="Z_91E95AEB_DCC2_11D0_8DF1_00805F2A002D_.wvu.Cols" hidden="1">'[10]Resumen OPEF'!$E$1:$J$65536,'[10]Resumen OPEF'!$M$1:$Q$65536</definedName>
    <definedName name="Z_91E95AEC_DCC2_11D0_8DF1_00805F2A002D_.wvu.Cols" hidden="1">'[10]Resumen OPEF'!$C$1:$C$65536,'[10]Resumen OPEF'!$E$1:$E$65536,'[10]Resumen OPEF'!$H$1:$I$65536,'[10]Resumen OPEF'!$K$1:$L$65536,'[10]Resumen OPEF'!$O$1:$O$65536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8" i="1" l="1"/>
  <c r="J87" i="1"/>
  <c r="J86" i="1"/>
  <c r="I85" i="1"/>
  <c r="H85" i="1"/>
  <c r="G85" i="1"/>
  <c r="F85" i="1"/>
  <c r="J85" i="1" s="1"/>
  <c r="J84" i="1"/>
  <c r="I83" i="1"/>
  <c r="H83" i="1"/>
  <c r="G83" i="1"/>
  <c r="F83" i="1"/>
  <c r="J83" i="1" s="1"/>
  <c r="J82" i="1"/>
  <c r="J81" i="1"/>
  <c r="I81" i="1"/>
  <c r="H81" i="1"/>
  <c r="G81" i="1"/>
  <c r="F81" i="1"/>
  <c r="J80" i="1"/>
  <c r="J79" i="1"/>
  <c r="J78" i="1"/>
  <c r="J77" i="1"/>
  <c r="I77" i="1"/>
  <c r="H77" i="1"/>
  <c r="G77" i="1"/>
  <c r="F77" i="1"/>
  <c r="J76" i="1"/>
  <c r="J75" i="1"/>
  <c r="I74" i="1"/>
  <c r="J74" i="1" s="1"/>
  <c r="H74" i="1"/>
  <c r="G74" i="1"/>
  <c r="F74" i="1"/>
  <c r="J73" i="1"/>
  <c r="I72" i="1"/>
  <c r="H72" i="1"/>
  <c r="G72" i="1"/>
  <c r="J72" i="1" s="1"/>
  <c r="F72" i="1"/>
  <c r="J71" i="1"/>
  <c r="J70" i="1"/>
  <c r="J69" i="1"/>
  <c r="I68" i="1"/>
  <c r="H68" i="1"/>
  <c r="G68" i="1"/>
  <c r="J68" i="1" s="1"/>
  <c r="J67" i="1"/>
  <c r="J66" i="1"/>
  <c r="J65" i="1"/>
  <c r="I64" i="1"/>
  <c r="I63" i="1" s="1"/>
  <c r="H64" i="1"/>
  <c r="H63" i="1" s="1"/>
  <c r="G64" i="1"/>
  <c r="G63" i="1" s="1"/>
  <c r="J62" i="1"/>
  <c r="I61" i="1"/>
  <c r="H61" i="1"/>
  <c r="J61" i="1" s="1"/>
  <c r="G61" i="1"/>
  <c r="F61" i="1"/>
  <c r="J60" i="1"/>
  <c r="I59" i="1"/>
  <c r="H59" i="1"/>
  <c r="G59" i="1"/>
  <c r="F59" i="1"/>
  <c r="J59" i="1" s="1"/>
  <c r="J58" i="1"/>
  <c r="J57" i="1"/>
  <c r="I56" i="1"/>
  <c r="I55" i="1" s="1"/>
  <c r="H56" i="1"/>
  <c r="H55" i="1" s="1"/>
  <c r="G56" i="1"/>
  <c r="G55" i="1" s="1"/>
  <c r="F56" i="1"/>
  <c r="F55" i="1" s="1"/>
  <c r="J54" i="1"/>
  <c r="I53" i="1"/>
  <c r="H53" i="1"/>
  <c r="J53" i="1" s="1"/>
  <c r="G53" i="1"/>
  <c r="F53" i="1"/>
  <c r="J52" i="1"/>
  <c r="I51" i="1"/>
  <c r="H51" i="1"/>
  <c r="G51" i="1"/>
  <c r="F51" i="1"/>
  <c r="J51" i="1" s="1"/>
  <c r="J50" i="1"/>
  <c r="I49" i="1"/>
  <c r="H49" i="1"/>
  <c r="H48" i="1" s="1"/>
  <c r="G49" i="1"/>
  <c r="G48" i="1" s="1"/>
  <c r="F49" i="1"/>
  <c r="J49" i="1" s="1"/>
  <c r="I48" i="1"/>
  <c r="J47" i="1"/>
  <c r="J46" i="1"/>
  <c r="J45" i="1"/>
  <c r="J44" i="1"/>
  <c r="J43" i="1"/>
  <c r="J42" i="1"/>
  <c r="J41" i="1"/>
  <c r="J40" i="1"/>
  <c r="I39" i="1"/>
  <c r="H39" i="1"/>
  <c r="G39" i="1"/>
  <c r="F39" i="1"/>
  <c r="J39" i="1" s="1"/>
  <c r="J38" i="1"/>
  <c r="J37" i="1"/>
  <c r="I36" i="1"/>
  <c r="I35" i="1" s="1"/>
  <c r="H36" i="1"/>
  <c r="H35" i="1" s="1"/>
  <c r="G36" i="1"/>
  <c r="G35" i="1" s="1"/>
  <c r="F36" i="1"/>
  <c r="F35" i="1" s="1"/>
  <c r="J34" i="1"/>
  <c r="J33" i="1"/>
  <c r="J32" i="1"/>
  <c r="J31" i="1"/>
  <c r="J30" i="1"/>
  <c r="J29" i="1"/>
  <c r="J28" i="1"/>
  <c r="I27" i="1"/>
  <c r="H27" i="1"/>
  <c r="G27" i="1"/>
  <c r="G8" i="1" s="1"/>
  <c r="F27" i="1"/>
  <c r="F8" i="1" s="1"/>
  <c r="J26" i="1"/>
  <c r="J25" i="1"/>
  <c r="J24" i="1"/>
  <c r="J23" i="1"/>
  <c r="J22" i="1"/>
  <c r="J21" i="1"/>
  <c r="J20" i="1"/>
  <c r="J19" i="1"/>
  <c r="I19" i="1"/>
  <c r="H19" i="1"/>
  <c r="G19" i="1"/>
  <c r="F19" i="1"/>
  <c r="J18" i="1"/>
  <c r="J17" i="1"/>
  <c r="J16" i="1"/>
  <c r="J15" i="1"/>
  <c r="J14" i="1"/>
  <c r="J13" i="1"/>
  <c r="J12" i="1"/>
  <c r="J11" i="1"/>
  <c r="J10" i="1"/>
  <c r="I9" i="1"/>
  <c r="I8" i="1" s="1"/>
  <c r="H9" i="1"/>
  <c r="H8" i="1" s="1"/>
  <c r="H7" i="1" s="1"/>
  <c r="G9" i="1"/>
  <c r="F9" i="1"/>
  <c r="H6" i="1" l="1"/>
  <c r="G7" i="1"/>
  <c r="G6" i="1" s="1"/>
  <c r="I7" i="1"/>
  <c r="I6" i="1" s="1"/>
  <c r="J35" i="1"/>
  <c r="J9" i="1"/>
  <c r="J8" i="1" s="1"/>
  <c r="J7" i="1" s="1"/>
  <c r="J6" i="1" s="1"/>
  <c r="J64" i="1"/>
  <c r="J63" i="1" s="1"/>
  <c r="J36" i="1"/>
  <c r="F48" i="1"/>
  <c r="J48" i="1" s="1"/>
  <c r="J56" i="1"/>
  <c r="J55" i="1" s="1"/>
  <c r="J27" i="1"/>
  <c r="F63" i="1"/>
  <c r="F7" i="1" l="1"/>
  <c r="F6" i="1" s="1"/>
</calcChain>
</file>

<file path=xl/sharedStrings.xml><?xml version="1.0" encoding="utf-8"?>
<sst xmlns="http://schemas.openxmlformats.org/spreadsheetml/2006/main" count="172" uniqueCount="154">
  <si>
    <t>AGENCIA NACIONAL DE MINERIA</t>
  </si>
  <si>
    <t>DESAGREGACION  DEL PRESUPUESTO ASIGNADO PARA LA VIGENCIA 2019</t>
  </si>
  <si>
    <t>RUBRO</t>
  </si>
  <si>
    <t>DESCRIPCIÓN</t>
  </si>
  <si>
    <t xml:space="preserve"> RECURSOS NACION 10 </t>
  </si>
  <si>
    <t>OTROS RECURSOS DEL TESORO 11</t>
  </si>
  <si>
    <t xml:space="preserve"> RECURSOS PROPIOS CORRIENTES 20 </t>
  </si>
  <si>
    <t xml:space="preserve"> RECURSOS PROPIOS DE TESORERIA 21 </t>
  </si>
  <si>
    <t xml:space="preserve"> TOTAL ASIGNADO </t>
  </si>
  <si>
    <t>TOTAL PRESUPUESTO</t>
  </si>
  <si>
    <t>TOTAL GASTOS DE FUNCIONAMIENTO</t>
  </si>
  <si>
    <t>A-01</t>
  </si>
  <si>
    <t>GASTOS DE PERSONAL</t>
  </si>
  <si>
    <t>A-01-01-01</t>
  </si>
  <si>
    <t>SALARIO</t>
  </si>
  <si>
    <t>A-01-01-01-001-001</t>
  </si>
  <si>
    <t>SUELDO BÁSICO</t>
  </si>
  <si>
    <t>A-01-01-01-001-003</t>
  </si>
  <si>
    <t>PRIMA TÉCNICA SALARIAL</t>
  </si>
  <si>
    <t>A-01-01-01-001-004</t>
  </si>
  <si>
    <t>SUBSIDIO DE ALIMENTACIÓN</t>
  </si>
  <si>
    <t>A-01-01-01-001-005</t>
  </si>
  <si>
    <t>AUXILIO DE TRANSPORTE</t>
  </si>
  <si>
    <t>A-01-01-01-001-006</t>
  </si>
  <si>
    <t>PRIMA DE SERVICIO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</si>
  <si>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</si>
  <si>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</si>
  <si>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</si>
  <si>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</si>
  <si>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</si>
  <si>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PRIMA DE NAVIDAD</t>
  </si>
  <si>
    <t>A-01-01-01-001-010</t>
  </si>
  <si>
    <t>PRIMA DE VACACIONES</t>
  </si>
  <si>
    <t>A-01-01-02</t>
  </si>
  <si>
    <t>CONTRIBUCIONES INHERENTES A LA NÓMINA</t>
  </si>
  <si>
    <t>A-01-01-02-001</t>
  </si>
  <si>
    <t>PENSIONES</t>
  </si>
  <si>
    <t>A-01-01-02-002</t>
  </si>
  <si>
    <t>SALUD</t>
  </si>
  <si>
    <t>A-01-01-02-003</t>
  </si>
  <si>
    <t>APORTES DE CESANTÍAS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</si>
  <si>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</si>
  <si>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</si>
  <si>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</si>
  <si>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</si>
  <si>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</si>
  <si>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</si>
  <si>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</si>
  <si>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</si>
  <si>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A-01-01-03</t>
  </si>
  <si>
    <t>REMUNERACIONES NO CONSTITUTIVAS DE FACTOR SALARIAL</t>
  </si>
  <si>
    <t>A-01-01-03-001-001</t>
  </si>
  <si>
    <t>SUELDO DE 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</si>
  <si>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</si>
  <si>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</si>
  <si>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</si>
  <si>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</si>
  <si>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</si>
  <si>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</si>
  <si>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</si>
  <si>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</si>
  <si>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A-01-01-03-030</t>
  </si>
  <si>
    <t>BONIFICACIÓN DE DIRECCIÓN</t>
  </si>
  <si>
    <t>A-01-01-04</t>
  </si>
  <si>
    <t>OTROS GASTOS DE PERSONAL - PREVIO CONCEPTO DGPPN APROPIACIÓN BLOQUEADA</t>
  </si>
  <si>
    <t>A-02</t>
  </si>
  <si>
    <t>ADQUISICION DE BIENES Y SERVICIOS</t>
  </si>
  <si>
    <t>A-02-01</t>
  </si>
  <si>
    <t>ADQUISICIÓN DE ACTIVOS NO FINANCIEROS</t>
  </si>
  <si>
    <t>A-02-01-01-003</t>
  </si>
  <si>
    <t>ACTIVOS FIJOS NO CLASIFICADOS COMO MAQUINARIA Y EQUIPO</t>
  </si>
  <si>
    <t>A-02-01-01-006</t>
  </si>
  <si>
    <t>OTROS ACTIVOS FIJOS</t>
  </si>
  <si>
    <t>A-02-02</t>
  </si>
  <si>
    <t>ADQUISICIONES DIFERENTES DE ACTIVOS</t>
  </si>
  <si>
    <t>A-02-02-01-002</t>
  </si>
  <si>
    <t>PRODUCTOS ALIMENTICIOS, BEBIDAS Y TABACO; TEXTILES, PRENDAS DE VESTIR Y PRODUCTOS DE CUERO</t>
  </si>
  <si>
    <t>A-02-02-01-003</t>
  </si>
  <si>
    <t>OTROS BIENES TRANSPORTABLES (EXCEPTO PRODUCTOS METÁLICOS, MAQUINARIA Y EQUIPO)</t>
  </si>
  <si>
    <t>A-02-02-01-004</t>
  </si>
  <si>
    <t>PRODUCTOS METÁLICOS Y PAQUETES DE SOFTWARE</t>
  </si>
  <si>
    <t>A-02-02-02-006</t>
  </si>
  <si>
    <t>SERVICIOS DE ALOJAMIENTO; SERVICIOS DE SUMINISTRO DE COMIDAS Y BEBIDAS; SERVICIOS DE TRANSPORTE; Y SERVICIOS DE DISTRIBUCIÓN DE ELECTRICIDAD, GAS Y AGUA</t>
  </si>
  <si>
    <t>A-02-02-02-007</t>
  </si>
  <si>
    <t>SERVICIOS FINANCIEROS Y SERVICIOS CONEXOS, SERVICIOS INMOBILIARIOS Y SERVICIOS DE LEASING</t>
  </si>
  <si>
    <t>A-02-02-02-008</t>
  </si>
  <si>
    <t>SERVICIOS PRESTADOS A LAS EMPRESAS Y SERVICIOS DE PRODUCCIÓN</t>
  </si>
  <si>
    <t>A-02-02-02-009</t>
  </si>
  <si>
    <t>SERVICIOS PARA LA COMUNIDAD, SOCIALES Y PERSONALES</t>
  </si>
  <si>
    <t>A-02-02-02-010</t>
  </si>
  <si>
    <t>VIÁTICOS DE LOS FUNCIONARIOS EN COMISIÓN</t>
  </si>
  <si>
    <t>A-03</t>
  </si>
  <si>
    <t>TRANSFERENCIAS CORRIENTES</t>
  </si>
  <si>
    <t>A-03-03</t>
  </si>
  <si>
    <t>A ENTIDADES DEL GOBIERNO</t>
  </si>
  <si>
    <t>A-03-03-01-002</t>
  </si>
  <si>
    <t>TRANSFERIR A LA UPME LEY 143 DE 1994</t>
  </si>
  <si>
    <t>A-03-04</t>
  </si>
  <si>
    <t>PRESTACIONES SOCIALES</t>
  </si>
  <si>
    <t>A-03-04-02-012</t>
  </si>
  <si>
    <t>INCAPACIDADES Y LICENCIAS DE MATERNIDAD (NO DE PENSIONES)</t>
  </si>
  <si>
    <t>A-03-10</t>
  </si>
  <si>
    <t>SENTENCIAS Y CONCILIACIONES</t>
  </si>
  <si>
    <t>A-03-10-01-001</t>
  </si>
  <si>
    <t>SENTENCIAS</t>
  </si>
  <si>
    <t>A-08</t>
  </si>
  <si>
    <t>GASTOS POR TRIBUTOS, MULTAS SANCIONES E INTERESES DE MORA</t>
  </si>
  <si>
    <t>A-08-01</t>
  </si>
  <si>
    <t>IMPUESTOS</t>
  </si>
  <si>
    <t>A-08-01-02-001</t>
  </si>
  <si>
    <t>IMPUESTO PREDIAL Y SOBRETASA AMBIENTAL</t>
  </si>
  <si>
    <t>A-08-01-02-006</t>
  </si>
  <si>
    <t>IMPUESTO SOBRE VEHÍCULOS AUTOMOTORES</t>
  </si>
  <si>
    <t>A-08-03</t>
  </si>
  <si>
    <t>TASAS Y DERECHOS ADMINISTRATIVOS</t>
  </si>
  <si>
    <t>A-08-04</t>
  </si>
  <si>
    <t>CONTRIBUCIONES</t>
  </si>
  <si>
    <t>A-08-04-01</t>
  </si>
  <si>
    <t>CUOTA DE FISCALIZACIÓN Y AUDITAJE</t>
  </si>
  <si>
    <t>TOTAL GASTOS DE INVERSION</t>
  </si>
  <si>
    <t>C-2104-1900-5</t>
  </si>
  <si>
    <t>MEJORAMIENTO DE LA SEGURIDAD EN EL DESARROLLO DE LA ACTIVIDAD MINERA  NACIONAL - APROPIACIÓN BLOQUEADA</t>
  </si>
  <si>
    <t>C-2104-1900-5-0-2104010-02</t>
  </si>
  <si>
    <t>ADQUISICIÓN DE BIENES Y SERVICIOS</t>
  </si>
  <si>
    <t>C-2104-1900-5-0-2104012-02</t>
  </si>
  <si>
    <t>C-2104-1900-5-0-2104015-02</t>
  </si>
  <si>
    <t>C-2104-1900-6</t>
  </si>
  <si>
    <t>MEJORAMIENTO DE LOS ESTÁNDARES DE LA ACTIVIDAD MINERA DE PEQUEÑA Y MEDIANA ESCALA A NIVEL  NACIONAL</t>
  </si>
  <si>
    <t>C-2104-1900-6-0-2104004-02</t>
  </si>
  <si>
    <t>C-2104-1900-6-0-2104010-02</t>
  </si>
  <si>
    <t>C-2104-1900-6-0-2104018-02</t>
  </si>
  <si>
    <t>C-2104-1900-7</t>
  </si>
  <si>
    <t>OPTIMIZACIÓN DE LAS CONDICIONES TÉCNICAS Y LEGALES DE LA INFORMACIÓN DEL SISTEMA INTEGRADO DE GESTIÓN MINERA CON LAS SOLICITUDES PENDIENTES A 2018  NACIONAL</t>
  </si>
  <si>
    <t>C-2104-1900-7-0-2104013-02</t>
  </si>
  <si>
    <t>C-2104-1900-8</t>
  </si>
  <si>
    <t>FORTALECIMIENTO DE LOS MECANISMOS DE PROMOCIÓN DEL SECTOR MINERO  NACIONAL</t>
  </si>
  <si>
    <t>C-2104-1900-8-0-2104009-02</t>
  </si>
  <si>
    <t>C-2104-1900-8-0-2104025-02</t>
  </si>
  <si>
    <t>C-2105-1900-2</t>
  </si>
  <si>
    <t>FORTALECIMIENTO DE LA GESTIÓN SOCIO AMBIENTAL PARA EL DESARROLLO DE UNA MINERÍA BIEN HECHA EN EL TERRITORIO  NACIONAL</t>
  </si>
  <si>
    <t>C-2105-1900-2-0-2105004-02</t>
  </si>
  <si>
    <t>C-2105-1900-2-0-2105018-02</t>
  </si>
  <si>
    <t>C-2105-1900-2-0-2105019-02</t>
  </si>
  <si>
    <t>C-2199-1900-3</t>
  </si>
  <si>
    <t>FORTALECIMIENTO DE LA INFRAESTRUCTURA FÍSICA DE LA AGENCIA NACIONAL DE MINERÍA A NIVEL  NACIONAL</t>
  </si>
  <si>
    <t>C-2199-1900-3-0-2199009-02</t>
  </si>
  <si>
    <t>C-2199-1900-4</t>
  </si>
  <si>
    <t>OPTIMIZACIÓN DE LOS SISTEMAS: PLANEACIÓN Y GESTIÓN (MIPG) Y EL SISTEMA INTEGRADO DE GESTIÓN (SIG) DE LA AGENCIA NACIONAL DE MINERÍA BOGOTÁ</t>
  </si>
  <si>
    <t>C-2199-1900-4-0-2199062-02</t>
  </si>
  <si>
    <t>C-2199-1900-5</t>
  </si>
  <si>
    <t>FORTALECIMIENTO DE LOS SERVICIOS DE LA ANM SOPORTADOS EN LAS TECNOLOGÍAS DE LA INFORMACIÓN Y LAS COMUNICACIONES  BOGOTÁ</t>
  </si>
  <si>
    <t>C-2199-1900-5-0-2199064-02</t>
  </si>
  <si>
    <t>C-2199-1900-5-0-2199066-02</t>
  </si>
  <si>
    <t>C-2199-1900-5-0-2199067-02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</si>
</sst>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3" fontId="3" fillId="2" borderId="7" xfId="1" applyNumberFormat="1" applyFont="1" applyFill="1" applyBorder="1" applyAlignment="1" applyProtection="1">
      <alignment horizontal="center" vertical="center" wrapText="1" readingOrder="1"/>
      <protection locked="0"/>
    </xf>
    <xf numFmtId="0" fontId="4" fillId="3" borderId="7" xfId="0" applyFont="1" applyFill="1" applyBorder="1" applyAlignment="1">
      <alignment horizontal="center" vertical="center" wrapText="1"/>
    </xf>
    <xf numFmtId="3" fontId="3" fillId="3" borderId="7" xfId="1" applyNumberFormat="1" applyFont="1" applyFill="1" applyBorder="1" applyAlignment="1" applyProtection="1">
      <alignment horizontal="center" vertical="center" wrapText="1" readingOrder="1"/>
      <protection locked="0"/>
    </xf>
    <xf numFmtId="3" fontId="3" fillId="3" borderId="7" xfId="1" applyNumberFormat="1" applyFont="1" applyFill="1" applyBorder="1" applyAlignment="1" applyProtection="1">
      <alignment horizontal="right" vertical="center" wrapText="1" readingOrder="1"/>
      <protection locked="0"/>
    </xf>
    <xf numFmtId="0" fontId="5" fillId="3" borderId="7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3" fontId="5" fillId="3" borderId="7" xfId="0" applyNumberFormat="1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3" fontId="6" fillId="4" borderId="7" xfId="0" applyNumberFormat="1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3" fontId="6" fillId="0" borderId="7" xfId="0" applyNumberFormat="1" applyFont="1" applyFill="1" applyBorder="1" applyAlignment="1">
      <alignment horizontal="right" vertical="center" wrapText="1"/>
    </xf>
    <xf numFmtId="3" fontId="7" fillId="4" borderId="7" xfId="0" applyNumberFormat="1" applyFont="1" applyFill="1" applyBorder="1" applyAlignment="1">
      <alignment vertical="center" wrapText="1"/>
    </xf>
    <xf numFmtId="165" fontId="5" fillId="3" borderId="7" xfId="1" applyNumberFormat="1" applyFont="1" applyFill="1" applyBorder="1" applyAlignment="1">
      <alignment vertical="center" wrapText="1"/>
    </xf>
    <xf numFmtId="3" fontId="0" fillId="0" borderId="0" xfId="0" applyNumberFormat="1"/>
    <xf numFmtId="165" fontId="6" fillId="0" borderId="7" xfId="1" applyNumberFormat="1" applyFont="1" applyBorder="1" applyAlignment="1">
      <alignment vertical="center" wrapText="1"/>
    </xf>
    <xf numFmtId="165" fontId="0" fillId="0" borderId="0" xfId="0" applyNumberFormat="1"/>
    <xf numFmtId="165" fontId="6" fillId="0" borderId="7" xfId="1" applyNumberFormat="1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ple/Dropbox/Proyecto%20presupuesto/Catalogos/Users/apple/Dropbox/Proyecto%20presupuesto/Entregables/Tercer%20entregable/HIST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sanaordonez/Dropbox/Proyecto%20presupuesto/Catalogos/Users/MI%20EQUIPO/Dropbox/Proyecto%20presupuesto/Catalogos/Gastos%20personales%20y%20generales/Lrhenals/gobierno/Gobierno/Cierre97/OPEF%201997%20Cierr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3428813/AppData/Local/Microsoft/Windows/INetCache/Content.Outlook/KFRVL54J/Formato%20de%20Modificaci&#243;n%20Presupuestal%20SGR-PAA%2005-03-2018%20(9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herreno/Configuraci&#243;n%20local/Archivos%20temporales%20de%20Internet/OLK3/COSTOS%20Y%20RECURSOS%20EDUCACION%20BASIC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ple/Dropbox/Proyecto%20presupuesto/Catalogos/ITC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/LAR/MEGHA/2005/Plan%20Financiero%202005/BPene27-2000AJUSTE%20IMPO%20DEUDA%20B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ple/Dropbox/Proyecto%20presupuesto/Catalogos/Users/apple/Dropbox/Proyecto%20presupuesto/Entregables/Tercer%20entregable/MODCARB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TORE%20N%20GO/Presentaci&#243;n%20Presupuesto/MODCAF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%20EQUIPO/Dropbox/Proyecto%20presupuesto/Catalogos/Gastos%20personales%20y%20generales/mh-snassa01/mhcp$/AGL/bono%202002/analisis%20bon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rivera/AppData/Local/Microsoft/Windows/Temporary%20Internet%20Files/Content.IE5/0KI9L0RB/CPC%20usuario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Mireya/Downloads/Anteproyecto%202019/Proyectos%20de%20Inversion/Fomento/socio%20ambiental/Formato%20Plan%20de%20Cuentas%20SOCIOAMBIENTAL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onsolidados"/>
      <sheetName val="Sectores"/>
      <sheetName val="Gobierno-Resto"/>
      <sheetName val="Gráficas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CSF"/>
      <sheetName val="Resumen OPEF"/>
      <sheetName val="Resumen MES OP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Mod. Prespuestal"/>
      <sheetName val="Hoja1"/>
      <sheetName val="iNSTRUCCIONES DILIGENCIAR"/>
      <sheetName val="Instrucciones"/>
    </sheetNames>
    <sheetDataSet>
      <sheetData sheetId="0" refreshError="1"/>
      <sheetData sheetId="1">
        <row r="2">
          <cell r="C2" t="str">
            <v>1. Presidencia</v>
          </cell>
        </row>
        <row r="3">
          <cell r="C3" t="str">
            <v>2. Oficina Asesora Jurídica</v>
          </cell>
        </row>
        <row r="4">
          <cell r="C4" t="str">
            <v>3. Oficina de Control Interno</v>
          </cell>
        </row>
        <row r="5">
          <cell r="C5" t="str">
            <v>4. Oficina de Tecnologías de Información</v>
          </cell>
        </row>
        <row r="6">
          <cell r="C6" t="str">
            <v>5. Vicepresidencia de Contratación y Titulación</v>
          </cell>
        </row>
        <row r="7">
          <cell r="C7" t="str">
            <v>6. Vicepresidencia de Seguimiento, Control y Seguridad Minera</v>
          </cell>
        </row>
        <row r="8">
          <cell r="C8" t="str">
            <v xml:space="preserve">7. Vicepresidencia de Promoción y Fomento </v>
          </cell>
        </row>
        <row r="9">
          <cell r="C9" t="str">
            <v>8. Vicepresidencia Administrativa y Financiera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ROS SITUAD.FISCAL- 2000"/>
      <sheetName val="GIROS SITUADO FISCAL - 2001"/>
      <sheetName val="FEC-DNP"/>
      <sheetName val="COSTOS FECODE 04-04-2001"/>
      <sheetName val="Docentes Por Municipio y Fuente"/>
      <sheetName val="Docentes Por Fuente Financiació"/>
      <sheetName val="GOBIERNO Vs. FECODE"/>
      <sheetName val="BOLSA GLOBAL CONCERTADA 25-05"/>
      <sheetName val="COSTOS Vs. BOLSA"/>
      <sheetName val="CUADROS Vs GRAFICA"/>
      <sheetName val="COSTOS 2000 Y 2001-PLAN FINANCI"/>
      <sheetName val="COSTOS 2000 Y 2001- PRESUPUESTO"/>
      <sheetName val="SITUAD. FISC.FEC 96-01-PRESUPU "/>
      <sheetName val="TOTAL SITUADO FISCAL + $250.288"/>
      <sheetName val="SITUAD.FISC.FEC 96-01-PLAN FINA"/>
      <sheetName val="DISTRIBICION DE $784 Y $427"/>
      <sheetName val="TOTAL SITUADO 1996 Vs 2001"/>
      <sheetName val="SITUADO FISCAL 1993 "/>
      <sheetName val="SITUADO FISCAL 1993 A 1998"/>
      <sheetName val="RESUMEN 1996 A 2001 (2)"/>
      <sheetName val="RESUMEN 1996 A 2001"/>
      <sheetName val="SITUADO FISCAL 2001"/>
      <sheetName val="SITUADO FISCAL AFORADO"/>
      <sheetName val="VALOR UN PUNTO 200-9%-2,5%  "/>
      <sheetName val="VALOR UN PUNTO 2001 - 8.75%"/>
      <sheetName val="VALOR UN PUNTO 2000"/>
      <sheetName val="VALOR UN PUNTO INCREMENTO PARCI"/>
      <sheetName val="BOLSA-ACTO LEGISLATIVO  (2)"/>
      <sheetName val="BOLSA-ACTO LEGISLATIVO "/>
      <sheetName val="2ULTIMA VERSION ACTO LEGISL.DNP"/>
      <sheetName val="ULTIMA VERSION ACTO LEGISL.DNP"/>
      <sheetName val="Escenarios todos Munc"/>
      <sheetName val="Escenarios Sin OPS muncipales"/>
      <sheetName val="SITUACION FINANCIERA-ACTUAL"/>
      <sheetName val="SITUACION FINANCIERA 9% Y 2.5%"/>
      <sheetName val="SITUACION FINANCIERA S.F.Compl "/>
      <sheetName val="SITUACION FINANCIERA SIN ACTO"/>
      <sheetName val="SITUACION FINANCIERA CON ACTO"/>
      <sheetName val="DEFICIT DEFINITIVO 31-10-99"/>
      <sheetName val="COSTO 2000 Inc.P.EJECUC.A JUNIO"/>
      <sheetName val="RESUMEN DE COSTOS 2000 Y 2001"/>
      <sheetName val="Hoja1"/>
      <sheetName val="COSTOS 2000 MEN"/>
      <sheetName val="COSTOS 2000-01 EN MILLONES"/>
      <sheetName val="VALOR PUNTO 2001-9%-8.75-2,5%  "/>
      <sheetName val="SGP 2002 A 2020"/>
      <sheetName val="SGP-PRESUPUESTADO 2003"/>
      <sheetName val="Distr. S.G.P."/>
      <sheetName val="BASE DE COSTOS MUNICIPIOS-MEN"/>
      <sheetName val="CALIDAD-2002"/>
      <sheetName val="BASE DE COSTOS MUNICIPIOS-DNP"/>
      <sheetName val="PROPUESTA REFORMA PENSIONAL"/>
      <sheetName val="RESPUESTA DERECHO DE PETICION"/>
      <sheetName val="PICN para Educación"/>
      <sheetName val="SITUAD FISCAL Y FEC 1996 A 2002"/>
      <sheetName val="RECURSOS FEC"/>
      <sheetName val="Distribuc.SGP Municipios 2002"/>
      <sheetName val="COSTOS Vs. INGRESOS SGP-2002"/>
      <sheetName val="COMPARATIVO"/>
      <sheetName val="RESUMEN COSTOS Vs. SGP 2002"/>
      <sheetName val="SITUACION FINANCIERA A 2002"/>
      <sheetName val="SITUACION FINANCIERA 2003 11-12"/>
      <sheetName val="SITUACION FINANCIERA 2003-12-12"/>
      <sheetName val="EDUCACION Vs. SALUD"/>
      <sheetName val="Prestserv-MEN-Proyectar  SGP"/>
      <sheetName val="Prestserv-MEN-Proyect.IPC Real"/>
      <sheetName val="Prestserv-MEN-2001-Proy.2002"/>
      <sheetName val="Aportespatr.-MEN-2001-Proy.2002"/>
      <sheetName val="Respresaport-MEN-2001-Proy.2002"/>
      <sheetName val="Resumendeficit-MEN-2001"/>
      <sheetName val="costosprestservcdeudas-MEN-2001"/>
      <sheetName val="DEFICITCONVEN-MEN-2001"/>
      <sheetName val="Deudas Paragrafo 3 artículo 15 "/>
      <sheetName val="deudas verificadas a 2001"/>
      <sheetName val="Deudas a 31-12-2001-Millones"/>
      <sheetName val="DEUDAS A 31-12-2001-Pesos"/>
      <sheetName val="DEUDAS 31-12-2000"/>
      <sheetName val="GIROS SITUADO FISCAL Y FEC 2001"/>
      <sheetName val="COMPROMISOS Y PAGOS SGP 2002"/>
      <sheetName val="COSTOS 2001-VERSION DGP-SEPTIEM"/>
      <sheetName val="RESUMEN COSTOS 2001"/>
      <sheetName val="COSTOS 2001-ACTUALIZ.COSTOS MEN"/>
      <sheetName val="MENSUALIDAD 2002 DEPTOS Y MUNIC"/>
      <sheetName val="MENSUALIDAD 2002 MUNIC.NO CERTI"/>
      <sheetName val="EJECUCION  POR RUBRO A 2001"/>
      <sheetName val="COSTOS PROYECTADOS 2002"/>
      <sheetName val="VALOR PUNTO 2001-DECRETO 2713  "/>
      <sheetName val="VALOR PUNTO 2002-DECRETO 688"/>
      <sheetName val="VALOR PUNTO 2002-DECRETO 68 (3)"/>
      <sheetName val="VALOR PUNTO 2002-DECRETO 68 (4)"/>
      <sheetName val="incremento salarial por rangos"/>
      <sheetName val="VALOR PUNTO PROYECTADO 2003"/>
      <sheetName val="AHORRO POR POLÍTICA SALARIAL"/>
      <sheetName val="CARTAGENA"/>
      <sheetName val="BOYACA"/>
      <sheetName val="ANTIOQUIA"/>
      <sheetName val="QUINDIO"/>
      <sheetName val="VALLE"/>
      <sheetName val="BOGOTA"/>
      <sheetName val="SUCRE"/>
      <sheetName val="HUILA"/>
      <sheetName val="VALOR PUNTO 2002-DECRETO 68 (2)"/>
      <sheetName val="DECRETOS SALARIALES DOCENTES"/>
      <sheetName val="EVOLUCION DE LOS SALARIOS"/>
      <sheetName val="98-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N"/>
      <sheetName val="G-diario"/>
      <sheetName val="Andrés"/>
      <sheetName val=" DIA94-98"/>
      <sheetName val="volatilidad"/>
      <sheetName val="ITCR base 94"/>
      <sheetName val="ITCR-prom"/>
      <sheetName val="ITCR-fin"/>
      <sheetName val="TCNMEN"/>
      <sheetName val="ITCR-resumen"/>
      <sheetName val="FINMENS"/>
      <sheetName val="PROMENS"/>
      <sheetName val="ITCR"/>
    </sheetNames>
    <sheetDataSet>
      <sheetData sheetId="0" refreshError="1">
        <row r="53">
          <cell r="B53">
            <v>1970</v>
          </cell>
          <cell r="C53">
            <v>1971</v>
          </cell>
          <cell r="D53">
            <v>1972</v>
          </cell>
          <cell r="E53">
            <v>1973</v>
          </cell>
          <cell r="F53">
            <v>1974</v>
          </cell>
          <cell r="G53">
            <v>1975</v>
          </cell>
          <cell r="H53">
            <v>1976</v>
          </cell>
          <cell r="I53">
            <v>1977</v>
          </cell>
          <cell r="J53">
            <v>1978</v>
          </cell>
          <cell r="K53">
            <v>1979</v>
          </cell>
          <cell r="L53">
            <v>1980</v>
          </cell>
          <cell r="M53">
            <v>1981</v>
          </cell>
          <cell r="N53">
            <v>1982</v>
          </cell>
          <cell r="O53">
            <v>1983</v>
          </cell>
          <cell r="P53">
            <v>1984</v>
          </cell>
          <cell r="Q53">
            <v>1985</v>
          </cell>
          <cell r="R53">
            <v>1986</v>
          </cell>
          <cell r="S53">
            <v>1987</v>
          </cell>
          <cell r="T53">
            <v>1988</v>
          </cell>
          <cell r="U53">
            <v>1989</v>
          </cell>
          <cell r="V53">
            <v>1990</v>
          </cell>
          <cell r="W53">
            <v>1991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 resumen 1 (2)"/>
      <sheetName val="datos proy."/>
      <sheetName val="supuestos"/>
      <sheetName val="Resumen"/>
      <sheetName val="Cta Cte"/>
      <sheetName val="Cta Cte % PIB"/>
      <sheetName val="ctactecrecim."/>
      <sheetName val="Cta K y Finan"/>
      <sheetName val="Cta K y Finan% PIB"/>
      <sheetName val="Cta K y Financrecim."/>
      <sheetName val="supexpo"/>
      <sheetName val="Indicadores 1"/>
      <sheetName val="Indicadores 2"/>
      <sheetName val="LP Activos"/>
      <sheetName val="LP pasivos presentar"/>
      <sheetName val="CP Activos presentar"/>
      <sheetName val="CP Pasivos presentar"/>
      <sheetName val="indic hdo"/>
      <sheetName val="cuadros resumen 1"/>
      <sheetName val="cuadros resumen 2"/>
      <sheetName val="cuadros resumen 3"/>
      <sheetName val="Saldos deuda ext"/>
      <sheetName val="Saldos deuda ext % del PIB"/>
      <sheetName val="Saldos deuda ext (tc fin)"/>
      <sheetName val="beaufor (2) "/>
      <sheetName val="privatizaciones"/>
      <sheetName val="CP Activos"/>
      <sheetName val="CP Pasivos"/>
      <sheetName val="Otros Flujos LP"/>
      <sheetName val="Exp"/>
      <sheetName val="Imp"/>
      <sheetName val="Oper Esp Cio"/>
      <sheetName val="Exp Serv"/>
      <sheetName val="Imp Serv"/>
      <sheetName val="Transf"/>
      <sheetName val="detalle reservas"/>
      <sheetName val="beaufor"/>
      <sheetName val="Renta"/>
      <sheetName val="saldoactext"/>
      <sheetName val="Flujos Esp Capital"/>
      <sheetName val="consol"/>
      <sheetName val="formato congreso"/>
      <sheetName val="Reservas"/>
      <sheetName val="financ. neto % del PIB"/>
      <sheetName val="financ. neto"/>
      <sheetName val="Para cuenta de capital corto pl"/>
      <sheetName val="Para cuenta de capital largo pl"/>
      <sheetName val="Vol. y Prec. Expo"/>
      <sheetName val="Para importaciones"/>
      <sheetName val="opciones beaufor"/>
      <sheetName val="De Brigard"/>
      <sheetName val="beaufor (2)"/>
      <sheetName val="BPene27-2000AJUSTE IMPO DEUDA B"/>
      <sheetName val="precios expo e impo"/>
      <sheetName val="sensib"/>
      <sheetName val="titularizacion"/>
      <sheetName val="invsinpriv"/>
      <sheetName val="invexabierto"/>
      <sheetName val="amortizacion deuda"/>
      <sheetName val="IED 96-98"/>
      <sheetName val="para J"/>
      <sheetName val="salida pib"/>
      <sheetName val="para pib"/>
      <sheetName val="crecimiento países"/>
      <sheetName val="SR1"/>
      <sheetName val="Volumen Petróleo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BOCOL"/>
      <sheetName val="BDCARBOCOL"/>
      <sheetName val="PRES NETO"/>
      <sheetName val="DEUDA EXTERNA"/>
      <sheetName val="SUPUESTOS"/>
      <sheetName val="RESUMEN"/>
      <sheetName val="RESUMEN CON PLAN"/>
      <sheetName val="PIB"/>
      <sheetName val="TRANSFERENCIAS"/>
      <sheetName val="PPTO97"/>
      <sheetName val="INTERESES"/>
      <sheetName val="AMORTIZA"/>
      <sheetName val="DEXT"/>
      <sheetName val="Diálogo1"/>
      <sheetName val="Módulo1"/>
      <sheetName val="PROYECTO97"/>
      <sheetName val="Hoja1"/>
      <sheetName val="SEG99"/>
      <sheetName val="RESU99"/>
      <sheetName val="SEG2000"/>
      <sheetName val="RESU2000"/>
      <sheetName val="C1-3vig97-00"/>
      <sheetName val="C1-3vIg98-00"/>
      <sheetName val="chequeo99"/>
      <sheetName val="plano-mensaje"/>
      <sheetName val="C1-3men"/>
      <sheetName val="DIFERENCIAS SIMU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UAL1"/>
      <sheetName val="BDCAFE"/>
      <sheetName val="PRES NETO"/>
      <sheetName val="DEUDA EXTERNA"/>
      <sheetName val="PIB"/>
      <sheetName val="RESUMEN"/>
      <sheetName val="RESUMEN CON PLAN"/>
      <sheetName val="SUPUESTOS"/>
      <sheetName val="CONSOLIDADO"/>
      <sheetName val="CRECIMIENTOS %"/>
      <sheetName val="Asesores Junio 01"/>
      <sheetName val="TRANSFERENCIAS"/>
      <sheetName val="Módulo1"/>
      <sheetName val="MODCAFE"/>
      <sheetName val="DIFERENCIAS SIMUL"/>
      <sheetName val="ASESORES AGOSTO 13"/>
      <sheetName val="ASESORES AGOSTO 11"/>
      <sheetName val="ASESORES SEPTIEM 9"/>
      <sheetName val="ASESORES SEPTIEM 7"/>
      <sheetName val="ASESORES AGOSTO 26"/>
      <sheetName val="ASESORES AGOSTO 24"/>
      <sheetName val="Asesores"/>
      <sheetName val="Asesores nov8-00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BI"/>
      <sheetName val="pricing"/>
      <sheetName val="comparativo bonos"/>
      <sheetName val="financ noticias"/>
      <sheetName val="peru_12"/>
      <sheetName val="grafs"/>
      <sheetName val="spreads bonos Col"/>
      <sheetName val="perfil sep"/>
      <sheetName val="emision bonos"/>
      <sheetName val="calendario"/>
      <sheetName val="2003"/>
      <sheetName val="2002"/>
      <sheetName val="perfil"/>
      <sheetName val="perfil (2)"/>
      <sheetName val="propuestas bancos"/>
      <sheetName val="Hoja3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Nota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P MME"/>
      <sheetName val="Datos"/>
      <sheetName val="PCP - G"/>
      <sheetName val="Cuenta"/>
      <sheetName val="Subcuenta"/>
      <sheetName val="Objeto"/>
      <sheetName val="Ordinal"/>
      <sheetName val="Gastos - Inversión"/>
      <sheetName val="PCP"/>
      <sheetName val="Hoja1"/>
      <sheetName val="Marcas"/>
      <sheetName val="Estructura codificación"/>
      <sheetName val="Codificación Gastos"/>
      <sheetName val="Estructura codificación-Gastos"/>
    </sheetNames>
    <sheetDataSet>
      <sheetData sheetId="0"/>
      <sheetData sheetId="1"/>
      <sheetData sheetId="2"/>
      <sheetData sheetId="3">
        <row r="3">
          <cell r="A3" t="str">
            <v>Adquisición de bienes y servicios</v>
          </cell>
          <cell r="B3" t="str">
            <v>Adquisicion_de_activos_no_financieros</v>
          </cell>
        </row>
        <row r="4">
          <cell r="B4" t="str">
            <v>Adquisiciones_diferentes_de_activos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L88"/>
  <sheetViews>
    <sheetView tabSelected="1" zoomScale="115" zoomScaleNormal="115" workbookViewId="0"/>
  </sheetViews>
  <sheetFormatPr baseColWidth="10" defaultRowHeight="15" x14ac:dyDescent="0.25"/>
  <cols>
    <col min="4" max="4" width="24" customWidth="1"/>
    <col min="5" max="5" width="20.140625" customWidth="1"/>
    <col min="6" max="6" width="15.42578125" bestFit="1" customWidth="1"/>
    <col min="7" max="7" width="14.42578125" customWidth="1"/>
    <col min="8" max="9" width="13.7109375" bestFit="1" customWidth="1"/>
    <col min="10" max="10" width="14.7109375" bestFit="1" customWidth="1"/>
    <col min="11" max="11" width="15" bestFit="1" customWidth="1"/>
    <col min="12" max="12" width="13.85546875" bestFit="1" customWidth="1"/>
  </cols>
  <sheetData>
    <row r="2" spans="4:10" ht="18" x14ac:dyDescent="0.25">
      <c r="D2" s="21" t="s">
        <v>0</v>
      </c>
      <c r="E2" s="22"/>
      <c r="F2" s="22"/>
      <c r="G2" s="22"/>
      <c r="H2" s="22"/>
      <c r="I2" s="22"/>
      <c r="J2" s="23"/>
    </row>
    <row r="3" spans="4:10" ht="18" x14ac:dyDescent="0.25">
      <c r="D3" s="24" t="s">
        <v>1</v>
      </c>
      <c r="E3" s="25"/>
      <c r="F3" s="25"/>
      <c r="G3" s="25"/>
      <c r="H3" s="25"/>
      <c r="I3" s="25"/>
      <c r="J3" s="26"/>
    </row>
    <row r="5" spans="4:10" ht="51" x14ac:dyDescent="0.25"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</row>
    <row r="6" spans="4:10" x14ac:dyDescent="0.25">
      <c r="D6" s="2" t="s">
        <v>9</v>
      </c>
      <c r="E6" s="2"/>
      <c r="F6" s="3">
        <f>+F7+F63</f>
        <v>25342722000</v>
      </c>
      <c r="G6" s="3">
        <f t="shared" ref="G6:J6" si="0">+G7+G63</f>
        <v>10062507356</v>
      </c>
      <c r="H6" s="3">
        <f t="shared" si="0"/>
        <v>44677021000</v>
      </c>
      <c r="I6" s="3">
        <f t="shared" si="0"/>
        <v>49007956133</v>
      </c>
      <c r="J6" s="3">
        <f t="shared" si="0"/>
        <v>129090206489</v>
      </c>
    </row>
    <row r="7" spans="4:10" ht="25.5" x14ac:dyDescent="0.25">
      <c r="D7" s="2" t="s">
        <v>10</v>
      </c>
      <c r="E7" s="2"/>
      <c r="F7" s="3">
        <f>+F8+F35+F48+F55</f>
        <v>22342722000</v>
      </c>
      <c r="G7" s="4">
        <f t="shared" ref="G7:J7" si="1">+G8+G35+G48+G55</f>
        <v>0</v>
      </c>
      <c r="H7" s="3">
        <f t="shared" si="1"/>
        <v>36180916932</v>
      </c>
      <c r="I7" s="3">
        <f t="shared" si="1"/>
        <v>39680454068</v>
      </c>
      <c r="J7" s="3">
        <f t="shared" si="1"/>
        <v>98204093000</v>
      </c>
    </row>
    <row r="8" spans="4:10" x14ac:dyDescent="0.25">
      <c r="D8" s="5" t="s">
        <v>11</v>
      </c>
      <c r="E8" s="6" t="s">
        <v>12</v>
      </c>
      <c r="F8" s="7">
        <f>+F9+F19+F27+F34</f>
        <v>14193704000</v>
      </c>
      <c r="G8" s="7">
        <f t="shared" ref="G8:J8" si="2">+G9+G19+G27+G34</f>
        <v>0</v>
      </c>
      <c r="H8" s="7">
        <f t="shared" si="2"/>
        <v>22826693000</v>
      </c>
      <c r="I8" s="7">
        <f t="shared" si="2"/>
        <v>0</v>
      </c>
      <c r="J8" s="7">
        <f t="shared" si="2"/>
        <v>37020397000</v>
      </c>
    </row>
    <row r="9" spans="4:10" x14ac:dyDescent="0.25">
      <c r="D9" s="8" t="s">
        <v>13</v>
      </c>
      <c r="E9" s="8" t="s">
        <v>14</v>
      </c>
      <c r="F9" s="9">
        <f>SUM(F10:F18)</f>
        <v>10875100000</v>
      </c>
      <c r="G9" s="9">
        <f t="shared" ref="G9:I9" si="3">SUM(G10:G18)</f>
        <v>0</v>
      </c>
      <c r="H9" s="9">
        <f t="shared" si="3"/>
        <v>11869564000</v>
      </c>
      <c r="I9" s="9">
        <f t="shared" si="3"/>
        <v>0</v>
      </c>
      <c r="J9" s="9">
        <f>+F9+G9+H9+I9</f>
        <v>22744664000</v>
      </c>
    </row>
    <row r="10" spans="4:10" x14ac:dyDescent="0.25">
      <c r="D10" s="10" t="s">
        <v>15</v>
      </c>
      <c r="E10" s="10" t="s">
        <v>16</v>
      </c>
      <c r="F10" s="11">
        <v>8666267383</v>
      </c>
      <c r="G10" s="10"/>
      <c r="H10" s="11">
        <v>9458746617</v>
      </c>
      <c r="I10" s="10"/>
      <c r="J10" s="12">
        <f t="shared" ref="J10:J26" si="4">+F10+G10+H10+I10</f>
        <v>18125014000</v>
      </c>
    </row>
    <row r="11" spans="4:10" x14ac:dyDescent="0.25">
      <c r="D11" s="10" t="s">
        <v>17</v>
      </c>
      <c r="E11" s="10" t="s">
        <v>18</v>
      </c>
      <c r="F11" s="11">
        <v>65273400</v>
      </c>
      <c r="G11" s="10"/>
      <c r="H11" s="10"/>
      <c r="I11" s="10"/>
      <c r="J11" s="12">
        <f t="shared" si="4"/>
        <v>65273400</v>
      </c>
    </row>
    <row r="12" spans="4:10" x14ac:dyDescent="0.25">
      <c r="D12" s="10" t="s">
        <v>19</v>
      </c>
      <c r="E12" s="10" t="s">
        <v>20</v>
      </c>
      <c r="F12" s="11">
        <v>28260100</v>
      </c>
      <c r="G12" s="10"/>
      <c r="H12" s="10"/>
      <c r="I12" s="10"/>
      <c r="J12" s="12">
        <f t="shared" si="4"/>
        <v>28260100</v>
      </c>
    </row>
    <row r="13" spans="4:10" x14ac:dyDescent="0.25">
      <c r="D13" s="10" t="s">
        <v>21</v>
      </c>
      <c r="E13" s="10" t="s">
        <v>22</v>
      </c>
      <c r="F13" s="11">
        <v>22895900</v>
      </c>
      <c r="G13" s="10"/>
      <c r="H13" s="10"/>
      <c r="I13" s="10"/>
      <c r="J13" s="12">
        <f t="shared" si="4"/>
        <v>22895900</v>
      </c>
    </row>
    <row r="14" spans="4:10" x14ac:dyDescent="0.25">
      <c r="D14" s="10" t="s">
        <v>23</v>
      </c>
      <c r="E14" s="10" t="s">
        <v>24</v>
      </c>
      <c r="F14" s="11">
        <v>59407917</v>
      </c>
      <c r="G14" s="10"/>
      <c r="H14" s="11">
        <v>845721183</v>
      </c>
      <c r="I14" s="10"/>
      <c r="J14" s="12">
        <f t="shared" si="4"/>
        <v>905129100</v>
      </c>
    </row>
    <row r="15" spans="4:10" ht="25.5" x14ac:dyDescent="0.25">
      <c r="D15" s="10" t="s">
        <v>25</v>
      </c>
      <c r="E15" s="10" t="s">
        <v>26</v>
      </c>
      <c r="F15" s="10"/>
      <c r="G15" s="10"/>
      <c r="H15" s="11">
        <v>622253300</v>
      </c>
      <c r="I15" s="10"/>
      <c r="J15" s="12">
        <f t="shared" si="4"/>
        <v>622253300</v>
      </c>
    </row>
    <row r="16" spans="4:10" ht="38.25" x14ac:dyDescent="0.25">
      <c r="D16" s="10" t="s">
        <v>27</v>
      </c>
      <c r="E16" s="10" t="s">
        <v>28</v>
      </c>
      <c r="F16" s="11">
        <v>68739300</v>
      </c>
      <c r="G16" s="10"/>
      <c r="H16" s="10"/>
      <c r="I16" s="10"/>
      <c r="J16" s="12">
        <f t="shared" si="4"/>
        <v>68739300</v>
      </c>
    </row>
    <row r="17" spans="4:10" x14ac:dyDescent="0.25">
      <c r="D17" s="10" t="s">
        <v>29</v>
      </c>
      <c r="E17" s="10" t="s">
        <v>30</v>
      </c>
      <c r="F17" s="11">
        <v>1964256000</v>
      </c>
      <c r="G17" s="10"/>
      <c r="H17" s="10"/>
      <c r="I17" s="10"/>
      <c r="J17" s="12">
        <f t="shared" si="4"/>
        <v>1964256000</v>
      </c>
    </row>
    <row r="18" spans="4:10" x14ac:dyDescent="0.25">
      <c r="D18" s="13" t="s">
        <v>31</v>
      </c>
      <c r="E18" s="13" t="s">
        <v>32</v>
      </c>
      <c r="F18" s="13"/>
      <c r="G18" s="13"/>
      <c r="H18" s="14">
        <v>942842900</v>
      </c>
      <c r="I18" s="13"/>
      <c r="J18" s="12">
        <f t="shared" si="4"/>
        <v>942842900</v>
      </c>
    </row>
    <row r="19" spans="4:10" ht="25.5" x14ac:dyDescent="0.25">
      <c r="D19" s="8" t="s">
        <v>33</v>
      </c>
      <c r="E19" s="8" t="s">
        <v>34</v>
      </c>
      <c r="F19" s="9">
        <f>SUM(F20:F26)</f>
        <v>3245016000</v>
      </c>
      <c r="G19" s="9">
        <f t="shared" ref="G19:I19" si="5">SUM(G20:G26)</f>
        <v>0</v>
      </c>
      <c r="H19" s="9">
        <f t="shared" si="5"/>
        <v>5945211000</v>
      </c>
      <c r="I19" s="9">
        <f t="shared" si="5"/>
        <v>0</v>
      </c>
      <c r="J19" s="9">
        <f t="shared" si="4"/>
        <v>9190227000</v>
      </c>
    </row>
    <row r="20" spans="4:10" x14ac:dyDescent="0.25">
      <c r="D20" s="10" t="s">
        <v>35</v>
      </c>
      <c r="E20" s="10" t="s">
        <v>36</v>
      </c>
      <c r="F20" s="10"/>
      <c r="G20" s="10"/>
      <c r="H20" s="11">
        <v>2437786500</v>
      </c>
      <c r="I20" s="10"/>
      <c r="J20" s="12">
        <f t="shared" si="4"/>
        <v>2437786500</v>
      </c>
    </row>
    <row r="21" spans="4:10" x14ac:dyDescent="0.25">
      <c r="D21" s="10" t="s">
        <v>37</v>
      </c>
      <c r="E21" s="10" t="s">
        <v>38</v>
      </c>
      <c r="F21" s="10"/>
      <c r="G21" s="10"/>
      <c r="H21" s="11">
        <v>1647589000</v>
      </c>
      <c r="I21" s="10"/>
      <c r="J21" s="12">
        <f t="shared" si="4"/>
        <v>1647589000</v>
      </c>
    </row>
    <row r="22" spans="4:10" x14ac:dyDescent="0.25">
      <c r="D22" s="10" t="s">
        <v>39</v>
      </c>
      <c r="E22" s="10" t="s">
        <v>40</v>
      </c>
      <c r="F22" s="11">
        <v>2127944000</v>
      </c>
      <c r="G22" s="10"/>
      <c r="H22" s="10"/>
      <c r="I22" s="10"/>
      <c r="J22" s="12">
        <f t="shared" si="4"/>
        <v>2127944000</v>
      </c>
    </row>
    <row r="23" spans="4:10" ht="25.5" x14ac:dyDescent="0.25">
      <c r="D23" s="10" t="s">
        <v>41</v>
      </c>
      <c r="E23" s="10" t="s">
        <v>42</v>
      </c>
      <c r="F23" s="11">
        <v>1078635600</v>
      </c>
      <c r="G23" s="10"/>
      <c r="H23" s="10"/>
      <c r="I23" s="10"/>
      <c r="J23" s="12">
        <f t="shared" si="4"/>
        <v>1078635600</v>
      </c>
    </row>
    <row r="24" spans="4:10" ht="38.25" x14ac:dyDescent="0.25">
      <c r="D24" s="10" t="s">
        <v>43</v>
      </c>
      <c r="E24" s="10" t="s">
        <v>44</v>
      </c>
      <c r="F24" s="10"/>
      <c r="G24" s="10"/>
      <c r="H24" s="11">
        <v>549977500</v>
      </c>
      <c r="I24" s="10"/>
      <c r="J24" s="12">
        <f t="shared" si="4"/>
        <v>549977500</v>
      </c>
    </row>
    <row r="25" spans="4:10" x14ac:dyDescent="0.25">
      <c r="D25" s="10" t="s">
        <v>45</v>
      </c>
      <c r="E25" s="10" t="s">
        <v>46</v>
      </c>
      <c r="F25" s="10"/>
      <c r="G25" s="10"/>
      <c r="H25" s="11">
        <v>808976700</v>
      </c>
      <c r="I25" s="10"/>
      <c r="J25" s="12">
        <f t="shared" si="4"/>
        <v>808976700</v>
      </c>
    </row>
    <row r="26" spans="4:10" x14ac:dyDescent="0.25">
      <c r="D26" s="10" t="s">
        <v>47</v>
      </c>
      <c r="E26" s="10" t="s">
        <v>48</v>
      </c>
      <c r="F26" s="11">
        <v>38436400</v>
      </c>
      <c r="G26" s="10"/>
      <c r="H26" s="11">
        <v>500881300</v>
      </c>
      <c r="I26" s="10"/>
      <c r="J26" s="12">
        <f t="shared" si="4"/>
        <v>539317700</v>
      </c>
    </row>
    <row r="27" spans="4:10" ht="38.25" x14ac:dyDescent="0.25">
      <c r="D27" s="8" t="s">
        <v>49</v>
      </c>
      <c r="E27" s="8" t="s">
        <v>50</v>
      </c>
      <c r="F27" s="9">
        <f>SUM(F28:F33)</f>
        <v>73588000</v>
      </c>
      <c r="G27" s="9">
        <f t="shared" ref="G27:I27" si="6">SUM(G28:G33)</f>
        <v>0</v>
      </c>
      <c r="H27" s="9">
        <f>SUM(H28:H33)</f>
        <v>3579162000</v>
      </c>
      <c r="I27" s="9">
        <f t="shared" si="6"/>
        <v>0</v>
      </c>
      <c r="J27" s="9">
        <f>+F27+G27+H27+I27</f>
        <v>3652750000</v>
      </c>
    </row>
    <row r="28" spans="4:10" x14ac:dyDescent="0.25">
      <c r="D28" s="10" t="s">
        <v>51</v>
      </c>
      <c r="E28" s="10" t="s">
        <v>52</v>
      </c>
      <c r="F28" s="10"/>
      <c r="G28" s="10"/>
      <c r="H28" s="11">
        <v>1734127398</v>
      </c>
      <c r="I28" s="10"/>
      <c r="J28" s="12">
        <f t="shared" ref="J28:J33" si="7">+F28+G28+H28+I28</f>
        <v>1734127398</v>
      </c>
    </row>
    <row r="29" spans="4:10" ht="25.5" x14ac:dyDescent="0.25">
      <c r="D29" s="10" t="s">
        <v>53</v>
      </c>
      <c r="E29" s="10" t="s">
        <v>54</v>
      </c>
      <c r="F29" s="10"/>
      <c r="G29" s="10"/>
      <c r="H29" s="11">
        <v>166500000</v>
      </c>
      <c r="I29" s="10"/>
      <c r="J29" s="12">
        <f t="shared" si="7"/>
        <v>166500000</v>
      </c>
    </row>
    <row r="30" spans="4:10" ht="25.5" x14ac:dyDescent="0.25">
      <c r="D30" s="10" t="s">
        <v>55</v>
      </c>
      <c r="E30" s="10" t="s">
        <v>56</v>
      </c>
      <c r="F30" s="10"/>
      <c r="G30" s="10"/>
      <c r="H30" s="11">
        <v>116580096</v>
      </c>
      <c r="I30" s="10"/>
      <c r="J30" s="12">
        <f t="shared" si="7"/>
        <v>116580096</v>
      </c>
    </row>
    <row r="31" spans="4:10" ht="25.5" x14ac:dyDescent="0.25">
      <c r="D31" s="10" t="s">
        <v>57</v>
      </c>
      <c r="E31" s="10" t="s">
        <v>58</v>
      </c>
      <c r="F31" s="14">
        <v>73588000</v>
      </c>
      <c r="G31" s="10"/>
      <c r="H31" s="11">
        <v>1356972626</v>
      </c>
      <c r="I31" s="10"/>
      <c r="J31" s="12">
        <f t="shared" si="7"/>
        <v>1430560626</v>
      </c>
    </row>
    <row r="32" spans="4:10" x14ac:dyDescent="0.25">
      <c r="D32" s="10" t="s">
        <v>59</v>
      </c>
      <c r="E32" s="10" t="s">
        <v>60</v>
      </c>
      <c r="F32" s="10"/>
      <c r="G32" s="10"/>
      <c r="H32" s="11">
        <v>132917996</v>
      </c>
      <c r="I32" s="10"/>
      <c r="J32" s="12">
        <f t="shared" si="7"/>
        <v>132917996</v>
      </c>
    </row>
    <row r="33" spans="4:10" ht="25.5" x14ac:dyDescent="0.25">
      <c r="D33" s="10" t="s">
        <v>61</v>
      </c>
      <c r="E33" s="10" t="s">
        <v>62</v>
      </c>
      <c r="F33" s="10"/>
      <c r="G33" s="10"/>
      <c r="H33" s="11">
        <v>72063884</v>
      </c>
      <c r="I33" s="10"/>
      <c r="J33" s="12">
        <f t="shared" si="7"/>
        <v>72063884</v>
      </c>
    </row>
    <row r="34" spans="4:10" ht="51" x14ac:dyDescent="0.25">
      <c r="D34" s="8" t="s">
        <v>63</v>
      </c>
      <c r="E34" s="8" t="s">
        <v>64</v>
      </c>
      <c r="F34" s="9"/>
      <c r="G34" s="9"/>
      <c r="H34" s="15">
        <v>1432756000</v>
      </c>
      <c r="I34" s="9"/>
      <c r="J34" s="15">
        <f>+F34+G34+H34+I34</f>
        <v>1432756000</v>
      </c>
    </row>
    <row r="35" spans="4:10" ht="25.5" x14ac:dyDescent="0.25">
      <c r="D35" s="5" t="s">
        <v>65</v>
      </c>
      <c r="E35" s="5" t="s">
        <v>66</v>
      </c>
      <c r="F35" s="7">
        <f>+F36+F39</f>
        <v>3787906000</v>
      </c>
      <c r="G35" s="7">
        <f t="shared" ref="G35:I35" si="8">+G36+G39</f>
        <v>0</v>
      </c>
      <c r="H35" s="7">
        <f>+H36+H39</f>
        <v>8301653932</v>
      </c>
      <c r="I35" s="7">
        <f t="shared" si="8"/>
        <v>8496104068</v>
      </c>
      <c r="J35" s="7">
        <f>+F35+G35+H35+I35</f>
        <v>20585664000</v>
      </c>
    </row>
    <row r="36" spans="4:10" ht="25.5" x14ac:dyDescent="0.25">
      <c r="D36" s="8" t="s">
        <v>67</v>
      </c>
      <c r="E36" s="8" t="s">
        <v>68</v>
      </c>
      <c r="F36" s="9">
        <f>+F37+F38</f>
        <v>47810000</v>
      </c>
      <c r="G36" s="9">
        <f t="shared" ref="G36:I36" si="9">+G37+G38</f>
        <v>0</v>
      </c>
      <c r="H36" s="9">
        <f t="shared" si="9"/>
        <v>29381000</v>
      </c>
      <c r="I36" s="9">
        <f t="shared" si="9"/>
        <v>0</v>
      </c>
      <c r="J36" s="9">
        <f>+F36+G36+H36+I36</f>
        <v>77191000</v>
      </c>
    </row>
    <row r="37" spans="4:10" ht="38.25" x14ac:dyDescent="0.25">
      <c r="D37" s="10" t="s">
        <v>69</v>
      </c>
      <c r="E37" s="10" t="s">
        <v>70</v>
      </c>
      <c r="F37" s="10"/>
      <c r="G37" s="10"/>
      <c r="H37" s="11">
        <v>29381000</v>
      </c>
      <c r="I37" s="10"/>
      <c r="J37" s="12">
        <f t="shared" ref="J37:J38" si="10">+F37+G37+H37+I37</f>
        <v>29381000</v>
      </c>
    </row>
    <row r="38" spans="4:10" x14ac:dyDescent="0.25">
      <c r="D38" s="10" t="s">
        <v>71</v>
      </c>
      <c r="E38" s="10" t="s">
        <v>72</v>
      </c>
      <c r="F38" s="11">
        <v>47810000</v>
      </c>
      <c r="G38" s="10"/>
      <c r="H38" s="10"/>
      <c r="I38" s="10"/>
      <c r="J38" s="12">
        <f t="shared" si="10"/>
        <v>47810000</v>
      </c>
    </row>
    <row r="39" spans="4:10" ht="25.5" x14ac:dyDescent="0.25">
      <c r="D39" s="8" t="s">
        <v>73</v>
      </c>
      <c r="E39" s="8" t="s">
        <v>74</v>
      </c>
      <c r="F39" s="9">
        <f>SUM(F40:F47)</f>
        <v>3740096000</v>
      </c>
      <c r="G39" s="9">
        <f t="shared" ref="G39:I39" si="11">SUM(G40:G47)</f>
        <v>0</v>
      </c>
      <c r="H39" s="9">
        <f t="shared" si="11"/>
        <v>8272272932</v>
      </c>
      <c r="I39" s="9">
        <f t="shared" si="11"/>
        <v>8496104068</v>
      </c>
      <c r="J39" s="9">
        <f>+F39+G39+H39+I39</f>
        <v>20508473000</v>
      </c>
    </row>
    <row r="40" spans="4:10" ht="63.75" x14ac:dyDescent="0.25">
      <c r="D40" s="10" t="s">
        <v>75</v>
      </c>
      <c r="E40" s="10" t="s">
        <v>76</v>
      </c>
      <c r="F40" s="10"/>
      <c r="G40" s="10"/>
      <c r="H40" s="11">
        <v>74685396</v>
      </c>
      <c r="I40" s="10"/>
      <c r="J40" s="12">
        <f t="shared" ref="J40:J47" si="12">+F40+G40+H40+I40</f>
        <v>74685396</v>
      </c>
    </row>
    <row r="41" spans="4:10" ht="63.75" x14ac:dyDescent="0.25">
      <c r="D41" s="10" t="s">
        <v>77</v>
      </c>
      <c r="E41" s="10" t="s">
        <v>78</v>
      </c>
      <c r="F41" s="10"/>
      <c r="G41" s="10"/>
      <c r="H41" s="10"/>
      <c r="I41" s="11">
        <v>1026329228</v>
      </c>
      <c r="J41" s="12">
        <f t="shared" si="12"/>
        <v>1026329228</v>
      </c>
    </row>
    <row r="42" spans="4:10" ht="25.5" x14ac:dyDescent="0.25">
      <c r="D42" s="10" t="s">
        <v>79</v>
      </c>
      <c r="E42" s="10" t="s">
        <v>80</v>
      </c>
      <c r="F42" s="11">
        <v>91226520</v>
      </c>
      <c r="G42" s="10"/>
      <c r="H42" s="10"/>
      <c r="I42" s="11">
        <v>544963480</v>
      </c>
      <c r="J42" s="12">
        <f t="shared" si="12"/>
        <v>636190000</v>
      </c>
    </row>
    <row r="43" spans="4:10" ht="89.25" x14ac:dyDescent="0.25">
      <c r="D43" s="10" t="s">
        <v>81</v>
      </c>
      <c r="E43" s="10" t="s">
        <v>82</v>
      </c>
      <c r="F43" s="11">
        <v>1820240323</v>
      </c>
      <c r="G43" s="10"/>
      <c r="H43" s="10"/>
      <c r="I43" s="11">
        <v>622420780</v>
      </c>
      <c r="J43" s="12">
        <f t="shared" si="12"/>
        <v>2442661103</v>
      </c>
    </row>
    <row r="44" spans="4:10" ht="51" x14ac:dyDescent="0.25">
      <c r="D44" s="10" t="s">
        <v>83</v>
      </c>
      <c r="E44" s="10" t="s">
        <v>84</v>
      </c>
      <c r="F44" s="11">
        <v>639506169</v>
      </c>
      <c r="G44" s="10"/>
      <c r="H44" s="10"/>
      <c r="I44" s="11">
        <v>5013520484</v>
      </c>
      <c r="J44" s="12">
        <f t="shared" si="12"/>
        <v>5653026653</v>
      </c>
    </row>
    <row r="45" spans="4:10" ht="38.25" x14ac:dyDescent="0.25">
      <c r="D45" s="10" t="s">
        <v>85</v>
      </c>
      <c r="E45" s="10" t="s">
        <v>86</v>
      </c>
      <c r="F45" s="11">
        <v>615172988</v>
      </c>
      <c r="G45" s="10"/>
      <c r="H45" s="11">
        <v>8197587536</v>
      </c>
      <c r="I45" s="11">
        <v>862987439</v>
      </c>
      <c r="J45" s="12">
        <f t="shared" si="12"/>
        <v>9675747963</v>
      </c>
    </row>
    <row r="46" spans="4:10" ht="38.25" x14ac:dyDescent="0.25">
      <c r="D46" s="10" t="s">
        <v>87</v>
      </c>
      <c r="E46" s="10" t="s">
        <v>88</v>
      </c>
      <c r="F46" s="11">
        <v>573950000</v>
      </c>
      <c r="G46" s="10"/>
      <c r="H46" s="10"/>
      <c r="I46" s="11">
        <v>28265657</v>
      </c>
      <c r="J46" s="12">
        <f t="shared" si="12"/>
        <v>602215657</v>
      </c>
    </row>
    <row r="47" spans="4:10" ht="38.25" x14ac:dyDescent="0.25">
      <c r="D47" s="10" t="s">
        <v>89</v>
      </c>
      <c r="E47" s="10" t="s">
        <v>90</v>
      </c>
      <c r="F47" s="10"/>
      <c r="G47" s="10"/>
      <c r="H47" s="10"/>
      <c r="I47" s="11">
        <v>397617000</v>
      </c>
      <c r="J47" s="12">
        <f t="shared" si="12"/>
        <v>397617000</v>
      </c>
    </row>
    <row r="48" spans="4:10" ht="25.5" x14ac:dyDescent="0.25">
      <c r="D48" s="5" t="s">
        <v>91</v>
      </c>
      <c r="E48" s="5" t="s">
        <v>92</v>
      </c>
      <c r="F48" s="7">
        <f>+F49+F51+F53</f>
        <v>4361112000</v>
      </c>
      <c r="G48" s="7">
        <f t="shared" ref="G48:I48" si="13">+G49+G51+G53</f>
        <v>0</v>
      </c>
      <c r="H48" s="7">
        <f t="shared" si="13"/>
        <v>4924281000</v>
      </c>
      <c r="I48" s="7">
        <f t="shared" si="13"/>
        <v>30601607000</v>
      </c>
      <c r="J48" s="7">
        <f>+F48+G48+H48+I48</f>
        <v>39887000000</v>
      </c>
    </row>
    <row r="49" spans="4:12" x14ac:dyDescent="0.25">
      <c r="D49" s="8" t="s">
        <v>93</v>
      </c>
      <c r="E49" s="8" t="s">
        <v>94</v>
      </c>
      <c r="F49" s="9">
        <f>+F50</f>
        <v>4361112000</v>
      </c>
      <c r="G49" s="9">
        <f t="shared" ref="G49:I49" si="14">+G50</f>
        <v>0</v>
      </c>
      <c r="H49" s="9">
        <f t="shared" si="14"/>
        <v>4420888000</v>
      </c>
      <c r="I49" s="9">
        <f t="shared" si="14"/>
        <v>0</v>
      </c>
      <c r="J49" s="9">
        <f t="shared" ref="J49:J54" si="15">+F49+G49+H49+I49</f>
        <v>8782000000</v>
      </c>
    </row>
    <row r="50" spans="4:12" ht="25.5" x14ac:dyDescent="0.25">
      <c r="D50" s="10" t="s">
        <v>95</v>
      </c>
      <c r="E50" s="10" t="s">
        <v>96</v>
      </c>
      <c r="F50" s="11">
        <v>4361112000</v>
      </c>
      <c r="G50" s="10"/>
      <c r="H50" s="11">
        <v>4420888000</v>
      </c>
      <c r="I50" s="10"/>
      <c r="J50" s="12">
        <f t="shared" si="15"/>
        <v>8782000000</v>
      </c>
    </row>
    <row r="51" spans="4:12" x14ac:dyDescent="0.25">
      <c r="D51" s="8" t="s">
        <v>97</v>
      </c>
      <c r="E51" s="8" t="s">
        <v>98</v>
      </c>
      <c r="F51" s="9">
        <f>+F52</f>
        <v>0</v>
      </c>
      <c r="G51" s="9">
        <f t="shared" ref="G51:I51" si="16">+G52</f>
        <v>0</v>
      </c>
      <c r="H51" s="9">
        <f t="shared" si="16"/>
        <v>0</v>
      </c>
      <c r="I51" s="9">
        <f t="shared" si="16"/>
        <v>60000000</v>
      </c>
      <c r="J51" s="9">
        <f t="shared" si="15"/>
        <v>60000000</v>
      </c>
    </row>
    <row r="52" spans="4:12" ht="38.25" x14ac:dyDescent="0.25">
      <c r="D52" s="10" t="s">
        <v>99</v>
      </c>
      <c r="E52" s="10" t="s">
        <v>100</v>
      </c>
      <c r="F52" s="10"/>
      <c r="G52" s="10"/>
      <c r="H52" s="10"/>
      <c r="I52" s="11">
        <v>60000000</v>
      </c>
      <c r="J52" s="12">
        <f t="shared" si="15"/>
        <v>60000000</v>
      </c>
    </row>
    <row r="53" spans="4:12" ht="25.5" x14ac:dyDescent="0.25">
      <c r="D53" s="8" t="s">
        <v>101</v>
      </c>
      <c r="E53" s="8" t="s">
        <v>102</v>
      </c>
      <c r="F53" s="9">
        <f>+F54</f>
        <v>0</v>
      </c>
      <c r="G53" s="9">
        <f t="shared" ref="G53:I53" si="17">+G54</f>
        <v>0</v>
      </c>
      <c r="H53" s="9">
        <f t="shared" si="17"/>
        <v>503393000</v>
      </c>
      <c r="I53" s="9">
        <f t="shared" si="17"/>
        <v>30541607000</v>
      </c>
      <c r="J53" s="9">
        <f t="shared" si="15"/>
        <v>31045000000</v>
      </c>
    </row>
    <row r="54" spans="4:12" x14ac:dyDescent="0.25">
      <c r="D54" s="10" t="s">
        <v>103</v>
      </c>
      <c r="E54" s="10" t="s">
        <v>104</v>
      </c>
      <c r="F54" s="10"/>
      <c r="G54" s="10"/>
      <c r="H54" s="11">
        <v>503393000</v>
      </c>
      <c r="I54" s="11">
        <v>30541607000</v>
      </c>
      <c r="J54" s="12">
        <f t="shared" si="15"/>
        <v>31045000000</v>
      </c>
    </row>
    <row r="55" spans="4:12" ht="38.25" x14ac:dyDescent="0.25">
      <c r="D55" s="5" t="s">
        <v>105</v>
      </c>
      <c r="E55" s="5" t="s">
        <v>106</v>
      </c>
      <c r="F55" s="5">
        <f>+F56+F59+F61</f>
        <v>0</v>
      </c>
      <c r="G55" s="16">
        <f t="shared" ref="G55:J55" si="18">+G56+G59+G61</f>
        <v>0</v>
      </c>
      <c r="H55" s="16">
        <f t="shared" si="18"/>
        <v>128289000</v>
      </c>
      <c r="I55" s="16">
        <f t="shared" si="18"/>
        <v>582743000</v>
      </c>
      <c r="J55" s="16">
        <f t="shared" si="18"/>
        <v>711032000</v>
      </c>
    </row>
    <row r="56" spans="4:12" x14ac:dyDescent="0.25">
      <c r="D56" s="8" t="s">
        <v>107</v>
      </c>
      <c r="E56" s="8" t="s">
        <v>108</v>
      </c>
      <c r="F56" s="9">
        <f>+F57+F58</f>
        <v>0</v>
      </c>
      <c r="G56" s="9">
        <f t="shared" ref="G56:I56" si="19">+G57+G58</f>
        <v>0</v>
      </c>
      <c r="H56" s="9">
        <f t="shared" si="19"/>
        <v>128289000</v>
      </c>
      <c r="I56" s="9">
        <f t="shared" si="19"/>
        <v>0</v>
      </c>
      <c r="J56" s="9">
        <f>+F56+G56+H56+I56</f>
        <v>128289000</v>
      </c>
    </row>
    <row r="57" spans="4:12" ht="25.5" x14ac:dyDescent="0.25">
      <c r="D57" s="10" t="s">
        <v>109</v>
      </c>
      <c r="E57" s="10" t="s">
        <v>110</v>
      </c>
      <c r="F57" s="10"/>
      <c r="G57" s="10"/>
      <c r="H57" s="11">
        <v>126289000</v>
      </c>
      <c r="I57" s="10"/>
      <c r="J57" s="11">
        <f t="shared" ref="J57:J62" si="20">+F57+G57+H57+I57</f>
        <v>126289000</v>
      </c>
    </row>
    <row r="58" spans="4:12" ht="25.5" x14ac:dyDescent="0.25">
      <c r="D58" s="10" t="s">
        <v>111</v>
      </c>
      <c r="E58" s="10" t="s">
        <v>112</v>
      </c>
      <c r="F58" s="10"/>
      <c r="G58" s="10"/>
      <c r="H58" s="11">
        <v>2000000</v>
      </c>
      <c r="I58" s="10"/>
      <c r="J58" s="11">
        <f t="shared" si="20"/>
        <v>2000000</v>
      </c>
    </row>
    <row r="59" spans="4:12" ht="25.5" x14ac:dyDescent="0.25">
      <c r="D59" s="8" t="s">
        <v>113</v>
      </c>
      <c r="E59" s="8" t="s">
        <v>114</v>
      </c>
      <c r="F59" s="9">
        <f>+F60</f>
        <v>0</v>
      </c>
      <c r="G59" s="9">
        <f t="shared" ref="G59:I59" si="21">+G60</f>
        <v>0</v>
      </c>
      <c r="H59" s="9">
        <f t="shared" si="21"/>
        <v>0</v>
      </c>
      <c r="I59" s="9">
        <f t="shared" si="21"/>
        <v>2000000</v>
      </c>
      <c r="J59" s="9">
        <f t="shared" si="20"/>
        <v>2000000</v>
      </c>
    </row>
    <row r="60" spans="4:12" ht="25.5" x14ac:dyDescent="0.25">
      <c r="D60" s="10" t="s">
        <v>113</v>
      </c>
      <c r="E60" s="10" t="s">
        <v>114</v>
      </c>
      <c r="F60" s="10"/>
      <c r="G60" s="10"/>
      <c r="H60" s="10"/>
      <c r="I60" s="11">
        <v>2000000</v>
      </c>
      <c r="J60" s="11">
        <f t="shared" si="20"/>
        <v>2000000</v>
      </c>
    </row>
    <row r="61" spans="4:12" x14ac:dyDescent="0.25">
      <c r="D61" s="8" t="s">
        <v>115</v>
      </c>
      <c r="E61" s="8" t="s">
        <v>116</v>
      </c>
      <c r="F61" s="9">
        <f>+F62</f>
        <v>0</v>
      </c>
      <c r="G61" s="9">
        <f t="shared" ref="G61:I61" si="22">+G62</f>
        <v>0</v>
      </c>
      <c r="H61" s="9">
        <f t="shared" si="22"/>
        <v>0</v>
      </c>
      <c r="I61" s="9">
        <f t="shared" si="22"/>
        <v>580743000</v>
      </c>
      <c r="J61" s="9">
        <f t="shared" si="20"/>
        <v>580743000</v>
      </c>
    </row>
    <row r="62" spans="4:12" ht="25.5" x14ac:dyDescent="0.25">
      <c r="D62" s="10" t="s">
        <v>117</v>
      </c>
      <c r="E62" s="10" t="s">
        <v>118</v>
      </c>
      <c r="F62" s="10"/>
      <c r="G62" s="10"/>
      <c r="H62" s="10"/>
      <c r="I62" s="11">
        <v>580743000</v>
      </c>
      <c r="J62" s="11">
        <f t="shared" si="20"/>
        <v>580743000</v>
      </c>
    </row>
    <row r="63" spans="4:12" ht="25.5" x14ac:dyDescent="0.25">
      <c r="D63" s="2" t="s">
        <v>119</v>
      </c>
      <c r="E63" s="2"/>
      <c r="F63" s="3">
        <f>+F64+F68+F72+F74+F77+F81+F83+F85</f>
        <v>3000000000</v>
      </c>
      <c r="G63" s="3">
        <f>+G64+G68+G72+G74+G77+G81+G83+G85</f>
        <v>10062507356</v>
      </c>
      <c r="H63" s="3">
        <f>+H64+H68+H72+H74+H77+H81+H83+H85</f>
        <v>8496104068</v>
      </c>
      <c r="I63" s="3">
        <f>+I64+I68+I72+I74+I77+I81+I83+I85</f>
        <v>9327502065</v>
      </c>
      <c r="J63" s="3">
        <f>+J64+J68+J72+J74+J77+J81+J83+J85</f>
        <v>30886113489</v>
      </c>
    </row>
    <row r="64" spans="4:12" ht="76.5" x14ac:dyDescent="0.25">
      <c r="D64" s="8" t="s">
        <v>120</v>
      </c>
      <c r="E64" s="8" t="s">
        <v>121</v>
      </c>
      <c r="F64" s="15">
        <v>1500000000</v>
      </c>
      <c r="G64" s="9">
        <f>SUM(G65:G67)</f>
        <v>1679304020</v>
      </c>
      <c r="H64" s="9">
        <f>SUM(H65:H67)</f>
        <v>1417891309</v>
      </c>
      <c r="I64" s="9">
        <f>SUM(I65:I67)</f>
        <v>1556641021</v>
      </c>
      <c r="J64" s="9">
        <f>+F64+G64+H64+I64</f>
        <v>6153836350</v>
      </c>
      <c r="K64" s="17"/>
      <c r="L64" s="17"/>
    </row>
    <row r="65" spans="4:12" ht="25.5" x14ac:dyDescent="0.25">
      <c r="D65" s="10" t="s">
        <v>122</v>
      </c>
      <c r="E65" s="10" t="s">
        <v>123</v>
      </c>
      <c r="F65" s="10"/>
      <c r="G65" s="11">
        <v>972000000</v>
      </c>
      <c r="H65" s="11">
        <v>171358979</v>
      </c>
      <c r="I65" s="11">
        <v>1556641021</v>
      </c>
      <c r="J65" s="12">
        <f>+F65+G65+H65+I65</f>
        <v>2700000000</v>
      </c>
    </row>
    <row r="66" spans="4:12" ht="25.5" x14ac:dyDescent="0.25">
      <c r="D66" s="10" t="s">
        <v>124</v>
      </c>
      <c r="E66" s="10" t="s">
        <v>123</v>
      </c>
      <c r="F66" s="10"/>
      <c r="G66" s="11">
        <v>144000000</v>
      </c>
      <c r="H66" s="11">
        <v>256000000</v>
      </c>
      <c r="I66" s="10"/>
      <c r="J66" s="12">
        <f t="shared" ref="J66:J67" si="23">+F66+G66+H66+I66</f>
        <v>400000000</v>
      </c>
    </row>
    <row r="67" spans="4:12" ht="25.5" x14ac:dyDescent="0.25">
      <c r="D67" s="10" t="s">
        <v>125</v>
      </c>
      <c r="E67" s="10" t="s">
        <v>123</v>
      </c>
      <c r="F67" s="10"/>
      <c r="G67" s="11">
        <v>563304020</v>
      </c>
      <c r="H67" s="11">
        <v>990532330</v>
      </c>
      <c r="I67" s="10"/>
      <c r="J67" s="12">
        <f t="shared" si="23"/>
        <v>1553836350</v>
      </c>
    </row>
    <row r="68" spans="4:12" ht="63.75" x14ac:dyDescent="0.25">
      <c r="D68" s="8" t="s">
        <v>126</v>
      </c>
      <c r="E68" s="8" t="s">
        <v>127</v>
      </c>
      <c r="F68" s="15">
        <v>1500000000</v>
      </c>
      <c r="G68" s="9">
        <f>SUM(G69:G71)</f>
        <v>1436227095</v>
      </c>
      <c r="H68" s="9">
        <f>SUM(H69:H71)</f>
        <v>1212653511</v>
      </c>
      <c r="I68" s="9">
        <f>SUM(I69:I71)</f>
        <v>1331319394</v>
      </c>
      <c r="J68" s="9">
        <f>+F68+G68+H68+I68</f>
        <v>5480200000</v>
      </c>
    </row>
    <row r="69" spans="4:12" ht="25.5" x14ac:dyDescent="0.25">
      <c r="D69" s="10" t="s">
        <v>128</v>
      </c>
      <c r="E69" s="10" t="s">
        <v>123</v>
      </c>
      <c r="F69" s="10"/>
      <c r="G69" s="11">
        <v>306971550</v>
      </c>
      <c r="H69" s="11">
        <v>545727200</v>
      </c>
      <c r="I69" s="10"/>
      <c r="J69" s="12">
        <f>+F69+G69+H69+I69</f>
        <v>852698750</v>
      </c>
      <c r="K69" s="17"/>
      <c r="L69" s="17"/>
    </row>
    <row r="70" spans="4:12" ht="25.5" x14ac:dyDescent="0.25">
      <c r="D70" s="10" t="s">
        <v>129</v>
      </c>
      <c r="E70" s="10" t="s">
        <v>123</v>
      </c>
      <c r="F70" s="10"/>
      <c r="G70" s="11">
        <v>605138295</v>
      </c>
      <c r="H70" s="10"/>
      <c r="I70" s="11">
        <v>1066481705</v>
      </c>
      <c r="J70" s="12">
        <f t="shared" ref="J70:J88" si="24">+F70+G70+H70+I70</f>
        <v>1671620000</v>
      </c>
    </row>
    <row r="71" spans="4:12" ht="25.5" x14ac:dyDescent="0.25">
      <c r="D71" s="10" t="s">
        <v>130</v>
      </c>
      <c r="E71" s="10" t="s">
        <v>123</v>
      </c>
      <c r="F71" s="10"/>
      <c r="G71" s="11">
        <v>524117250</v>
      </c>
      <c r="H71" s="11">
        <v>666926311</v>
      </c>
      <c r="I71" s="11">
        <v>264837689</v>
      </c>
      <c r="J71" s="12">
        <f t="shared" si="24"/>
        <v>1455881250</v>
      </c>
    </row>
    <row r="72" spans="4:12" ht="102" x14ac:dyDescent="0.25">
      <c r="D72" s="8" t="s">
        <v>131</v>
      </c>
      <c r="E72" s="8" t="s">
        <v>132</v>
      </c>
      <c r="F72" s="9">
        <f>+F73</f>
        <v>0</v>
      </c>
      <c r="G72" s="9">
        <f>+G73</f>
        <v>2525900625</v>
      </c>
      <c r="H72" s="9">
        <f>+H73</f>
        <v>2132700511</v>
      </c>
      <c r="I72" s="9">
        <f>+I73</f>
        <v>2341398864</v>
      </c>
      <c r="J72" s="9">
        <f t="shared" si="24"/>
        <v>7000000000</v>
      </c>
    </row>
    <row r="73" spans="4:12" ht="25.5" x14ac:dyDescent="0.25">
      <c r="D73" s="10" t="s">
        <v>133</v>
      </c>
      <c r="E73" s="10" t="s">
        <v>123</v>
      </c>
      <c r="F73" s="10"/>
      <c r="G73" s="11">
        <v>2525900625</v>
      </c>
      <c r="H73" s="11">
        <v>2132700511</v>
      </c>
      <c r="I73" s="11">
        <v>2341398864</v>
      </c>
      <c r="J73" s="18">
        <f t="shared" si="24"/>
        <v>7000000000</v>
      </c>
    </row>
    <row r="74" spans="4:12" ht="51" x14ac:dyDescent="0.25">
      <c r="D74" s="8" t="s">
        <v>134</v>
      </c>
      <c r="E74" s="8" t="s">
        <v>135</v>
      </c>
      <c r="F74" s="9">
        <f>SUM(F75:F76)</f>
        <v>0</v>
      </c>
      <c r="G74" s="9">
        <f>SUM(G75:G76)</f>
        <v>1127324358</v>
      </c>
      <c r="H74" s="9">
        <f>SUM(H75:H76)</f>
        <v>951836825</v>
      </c>
      <c r="I74" s="9">
        <f>SUM(I75:I76)</f>
        <v>1044980133</v>
      </c>
      <c r="J74" s="9">
        <f t="shared" si="24"/>
        <v>3124141316</v>
      </c>
      <c r="K74" s="19"/>
    </row>
    <row r="75" spans="4:12" ht="25.5" x14ac:dyDescent="0.25">
      <c r="D75" s="10" t="s">
        <v>136</v>
      </c>
      <c r="E75" s="10" t="s">
        <v>123</v>
      </c>
      <c r="F75" s="10"/>
      <c r="G75" s="11">
        <v>336212893</v>
      </c>
      <c r="H75" s="11">
        <v>590396576</v>
      </c>
      <c r="I75" s="10"/>
      <c r="J75" s="18">
        <f t="shared" si="24"/>
        <v>926609469</v>
      </c>
    </row>
    <row r="76" spans="4:12" ht="25.5" x14ac:dyDescent="0.25">
      <c r="D76" s="10" t="s">
        <v>137</v>
      </c>
      <c r="E76" s="10" t="s">
        <v>123</v>
      </c>
      <c r="F76" s="10"/>
      <c r="G76" s="11">
        <v>791111465</v>
      </c>
      <c r="H76" s="11">
        <v>361440249</v>
      </c>
      <c r="I76" s="11">
        <v>1044980133</v>
      </c>
      <c r="J76" s="18">
        <f t="shared" si="24"/>
        <v>2197531847</v>
      </c>
    </row>
    <row r="77" spans="4:12" ht="76.5" x14ac:dyDescent="0.25">
      <c r="D77" s="8" t="s">
        <v>138</v>
      </c>
      <c r="E77" s="8" t="s">
        <v>139</v>
      </c>
      <c r="F77" s="9">
        <f>SUM(F78:F80)</f>
        <v>0</v>
      </c>
      <c r="G77" s="9">
        <f>SUM(G78:G80)</f>
        <v>297695430</v>
      </c>
      <c r="H77" s="9">
        <f>SUM(H78:H80)</f>
        <v>251353989</v>
      </c>
      <c r="I77" s="9">
        <f>SUM(I78:I80)</f>
        <v>275950581</v>
      </c>
      <c r="J77" s="9">
        <f t="shared" si="24"/>
        <v>825000000</v>
      </c>
    </row>
    <row r="78" spans="4:12" ht="25.5" x14ac:dyDescent="0.25">
      <c r="D78" s="10" t="s">
        <v>140</v>
      </c>
      <c r="E78" s="10" t="s">
        <v>123</v>
      </c>
      <c r="F78" s="10"/>
      <c r="G78" s="11">
        <v>90000000</v>
      </c>
      <c r="H78" s="11">
        <v>160000000</v>
      </c>
      <c r="I78" s="10"/>
      <c r="J78" s="18">
        <f t="shared" si="24"/>
        <v>250000000</v>
      </c>
      <c r="K78" s="19"/>
    </row>
    <row r="79" spans="4:12" ht="25.5" x14ac:dyDescent="0.25">
      <c r="D79" s="10" t="s">
        <v>141</v>
      </c>
      <c r="E79" s="10" t="s">
        <v>123</v>
      </c>
      <c r="F79" s="10"/>
      <c r="G79" s="11">
        <v>87095430</v>
      </c>
      <c r="H79" s="10"/>
      <c r="I79" s="11">
        <v>152904570</v>
      </c>
      <c r="J79" s="18">
        <f t="shared" si="24"/>
        <v>240000000</v>
      </c>
    </row>
    <row r="80" spans="4:12" ht="25.5" x14ac:dyDescent="0.25">
      <c r="D80" s="10" t="s">
        <v>142</v>
      </c>
      <c r="E80" s="10" t="s">
        <v>123</v>
      </c>
      <c r="F80" s="10"/>
      <c r="G80" s="11">
        <v>120600000</v>
      </c>
      <c r="H80" s="11">
        <v>91353989</v>
      </c>
      <c r="I80" s="11">
        <v>123046011</v>
      </c>
      <c r="J80" s="18">
        <f t="shared" si="24"/>
        <v>335000000</v>
      </c>
    </row>
    <row r="81" spans="4:11" ht="63.75" x14ac:dyDescent="0.25">
      <c r="D81" s="8" t="s">
        <v>143</v>
      </c>
      <c r="E81" s="8" t="s">
        <v>144</v>
      </c>
      <c r="F81" s="9">
        <f>+F82</f>
        <v>0</v>
      </c>
      <c r="G81" s="9">
        <f>+G82</f>
        <v>648812505</v>
      </c>
      <c r="H81" s="9">
        <f>+H82</f>
        <v>547813616</v>
      </c>
      <c r="I81" s="9">
        <f>+I82</f>
        <v>601420675</v>
      </c>
      <c r="J81" s="9">
        <f t="shared" si="24"/>
        <v>1798046796</v>
      </c>
    </row>
    <row r="82" spans="4:11" ht="25.5" x14ac:dyDescent="0.25">
      <c r="D82" s="10" t="s">
        <v>145</v>
      </c>
      <c r="E82" s="10" t="s">
        <v>123</v>
      </c>
      <c r="F82" s="18"/>
      <c r="G82" s="20">
        <v>648812505</v>
      </c>
      <c r="H82" s="20">
        <v>547813616</v>
      </c>
      <c r="I82" s="20">
        <v>601420675</v>
      </c>
      <c r="J82" s="18">
        <f t="shared" si="24"/>
        <v>1798046796</v>
      </c>
    </row>
    <row r="83" spans="4:11" ht="89.25" x14ac:dyDescent="0.25">
      <c r="D83" s="8" t="s">
        <v>146</v>
      </c>
      <c r="E83" s="8" t="s">
        <v>147</v>
      </c>
      <c r="F83" s="9">
        <f>+F84</f>
        <v>0</v>
      </c>
      <c r="G83" s="9">
        <f>+G84</f>
        <v>360842946</v>
      </c>
      <c r="H83" s="9">
        <f>+H84</f>
        <v>304671502</v>
      </c>
      <c r="I83" s="9">
        <f>+I84</f>
        <v>334485552</v>
      </c>
      <c r="J83" s="9">
        <f t="shared" si="24"/>
        <v>1000000000</v>
      </c>
    </row>
    <row r="84" spans="4:11" ht="25.5" x14ac:dyDescent="0.25">
      <c r="D84" s="10" t="s">
        <v>148</v>
      </c>
      <c r="E84" s="10" t="s">
        <v>123</v>
      </c>
      <c r="F84" s="18"/>
      <c r="G84" s="20">
        <v>360842946</v>
      </c>
      <c r="H84" s="20">
        <v>304671502</v>
      </c>
      <c r="I84" s="20">
        <v>334485552</v>
      </c>
      <c r="J84" s="18">
        <f t="shared" si="24"/>
        <v>1000000000</v>
      </c>
    </row>
    <row r="85" spans="4:11" ht="76.5" x14ac:dyDescent="0.25">
      <c r="D85" s="8" t="s">
        <v>149</v>
      </c>
      <c r="E85" s="8" t="s">
        <v>150</v>
      </c>
      <c r="F85" s="9">
        <f>SUM(F86:F88)</f>
        <v>0</v>
      </c>
      <c r="G85" s="9">
        <f>SUM(G86:G88)</f>
        <v>1986400377</v>
      </c>
      <c r="H85" s="9">
        <f>SUM(H86:H88)</f>
        <v>1677182805</v>
      </c>
      <c r="I85" s="9">
        <f>SUM(I86:I88)</f>
        <v>1841305845</v>
      </c>
      <c r="J85" s="9">
        <f t="shared" si="24"/>
        <v>5504889027</v>
      </c>
      <c r="K85" s="19"/>
    </row>
    <row r="86" spans="4:11" ht="25.5" x14ac:dyDescent="0.25">
      <c r="D86" s="10" t="s">
        <v>151</v>
      </c>
      <c r="E86" s="10" t="s">
        <v>123</v>
      </c>
      <c r="F86" s="10"/>
      <c r="G86" s="11">
        <v>436973733</v>
      </c>
      <c r="H86" s="11">
        <v>776842192</v>
      </c>
      <c r="I86" s="10"/>
      <c r="J86" s="18">
        <f t="shared" si="24"/>
        <v>1213815925</v>
      </c>
    </row>
    <row r="87" spans="4:11" ht="25.5" x14ac:dyDescent="0.25">
      <c r="D87" s="10" t="s">
        <v>152</v>
      </c>
      <c r="E87" s="10" t="s">
        <v>123</v>
      </c>
      <c r="F87" s="10"/>
      <c r="G87" s="11">
        <v>90000000</v>
      </c>
      <c r="H87" s="11">
        <v>160000000</v>
      </c>
      <c r="I87" s="10"/>
      <c r="J87" s="18">
        <f t="shared" si="24"/>
        <v>250000000</v>
      </c>
    </row>
    <row r="88" spans="4:11" ht="25.5" x14ac:dyDescent="0.25">
      <c r="D88" s="10" t="s">
        <v>153</v>
      </c>
      <c r="E88" s="10" t="s">
        <v>123</v>
      </c>
      <c r="F88" s="10"/>
      <c r="G88" s="11">
        <v>1459426644</v>
      </c>
      <c r="H88" s="11">
        <v>740340613</v>
      </c>
      <c r="I88" s="11">
        <v>1841305845</v>
      </c>
      <c r="J88" s="18">
        <f t="shared" si="24"/>
        <v>4041073102</v>
      </c>
    </row>
  </sheetData>
  <mergeCells count="2">
    <mergeCell ref="D2:J2"/>
    <mergeCell ref="D3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 desagregacion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Mireya Torres Escobar</dc:creator>
  <cp:lastModifiedBy>Miguel Arcangel Pineda Martin</cp:lastModifiedBy>
  <dcterms:created xsi:type="dcterms:W3CDTF">2019-01-31T15:05:39Z</dcterms:created>
  <dcterms:modified xsi:type="dcterms:W3CDTF">2019-01-31T16:36:05Z</dcterms:modified>
</cp:coreProperties>
</file>