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100.45\planeacion\GRUPO PLANEACION\9 PLANEACIÓN\2018\Ejecución Presupuestal 2018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5" i="1" l="1"/>
  <c r="K104" i="1"/>
  <c r="K103" i="1"/>
  <c r="K102" i="1"/>
  <c r="K101" i="1"/>
  <c r="K98" i="1"/>
  <c r="K97" i="1"/>
  <c r="K95" i="1"/>
  <c r="K93" i="1"/>
  <c r="K91" i="1"/>
  <c r="K90" i="1"/>
  <c r="K89" i="1"/>
  <c r="K88" i="1"/>
  <c r="K87" i="1"/>
  <c r="K86" i="1"/>
  <c r="K85" i="1" s="1"/>
  <c r="K84" i="1"/>
  <c r="K83" i="1"/>
  <c r="K82" i="1"/>
  <c r="K81" i="1" s="1"/>
  <c r="K80" i="1"/>
  <c r="K77" i="1" s="1"/>
  <c r="K79" i="1"/>
  <c r="K78" i="1"/>
  <c r="K76" i="1"/>
  <c r="K75" i="1"/>
  <c r="K74" i="1"/>
  <c r="K68" i="1" s="1"/>
  <c r="K73" i="1"/>
  <c r="K72" i="1"/>
  <c r="K71" i="1"/>
  <c r="K70" i="1"/>
  <c r="K69" i="1"/>
  <c r="K64" i="1"/>
  <c r="K67" i="1"/>
  <c r="K66" i="1"/>
  <c r="K65" i="1"/>
  <c r="K63" i="1"/>
  <c r="K62" i="1"/>
  <c r="K61" i="1"/>
  <c r="K60" i="1"/>
  <c r="K59" i="1"/>
  <c r="K8" i="1"/>
  <c r="K7" i="1" s="1"/>
  <c r="K6" i="1" s="1"/>
  <c r="K55" i="1"/>
  <c r="K54" i="1"/>
  <c r="K53" i="1"/>
  <c r="K52" i="1"/>
  <c r="K51" i="1"/>
  <c r="K50" i="1" s="1"/>
  <c r="I112" i="1"/>
  <c r="J112" i="1"/>
  <c r="K112" i="1"/>
  <c r="I108" i="1"/>
  <c r="J108" i="1"/>
  <c r="K108" i="1"/>
  <c r="I100" i="1"/>
  <c r="J100" i="1"/>
  <c r="K100" i="1"/>
  <c r="I96" i="1"/>
  <c r="J96" i="1"/>
  <c r="K96" i="1"/>
  <c r="I94" i="1"/>
  <c r="J94" i="1"/>
  <c r="K94" i="1"/>
  <c r="I92" i="1"/>
  <c r="J92" i="1"/>
  <c r="K92" i="1"/>
  <c r="I85" i="1"/>
  <c r="J85" i="1"/>
  <c r="I81" i="1"/>
  <c r="J81" i="1"/>
  <c r="I77" i="1"/>
  <c r="J77" i="1"/>
  <c r="I68" i="1"/>
  <c r="J68" i="1"/>
  <c r="I58" i="1"/>
  <c r="J58" i="1"/>
  <c r="I56" i="1"/>
  <c r="J56" i="1"/>
  <c r="K56" i="1"/>
  <c r="I50" i="1"/>
  <c r="J50" i="1"/>
  <c r="H50" i="1"/>
  <c r="I45" i="1"/>
  <c r="J45" i="1"/>
  <c r="K45" i="1"/>
  <c r="H45" i="1"/>
  <c r="I38" i="1"/>
  <c r="J38" i="1"/>
  <c r="K38" i="1"/>
  <c r="K33" i="1" s="1"/>
  <c r="I34" i="1"/>
  <c r="J34" i="1"/>
  <c r="K34" i="1"/>
  <c r="H34" i="1"/>
  <c r="I29" i="1"/>
  <c r="J29" i="1"/>
  <c r="K29" i="1"/>
  <c r="I25" i="1"/>
  <c r="J25" i="1"/>
  <c r="K25" i="1"/>
  <c r="I15" i="1"/>
  <c r="I7" i="1" s="1"/>
  <c r="J15" i="1"/>
  <c r="K15" i="1"/>
  <c r="I8" i="1"/>
  <c r="J8" i="1"/>
  <c r="H8" i="1"/>
  <c r="K58" i="1" l="1"/>
  <c r="I33" i="1"/>
  <c r="I6" i="1"/>
  <c r="J7" i="1"/>
  <c r="J33" i="1"/>
  <c r="H112" i="1"/>
  <c r="H108" i="1"/>
  <c r="H100" i="1"/>
  <c r="H96" i="1"/>
  <c r="H94" i="1"/>
  <c r="H92" i="1"/>
  <c r="H85" i="1"/>
  <c r="H81" i="1"/>
  <c r="H77" i="1"/>
  <c r="H68" i="1"/>
  <c r="H58" i="1"/>
  <c r="J49" i="1"/>
  <c r="J44" i="1" s="1"/>
  <c r="H56" i="1"/>
  <c r="I49" i="1"/>
  <c r="H38" i="1"/>
  <c r="H33" i="1"/>
  <c r="H29" i="1"/>
  <c r="H25" i="1"/>
  <c r="H15" i="1"/>
  <c r="K12" i="1"/>
  <c r="J12" i="1"/>
  <c r="I12" i="1"/>
  <c r="H12" i="1"/>
  <c r="I44" i="1" l="1"/>
  <c r="I5" i="1" s="1"/>
  <c r="I4" i="1" s="1"/>
  <c r="J6" i="1"/>
  <c r="J5" i="1" s="1"/>
  <c r="J4" i="1" s="1"/>
  <c r="K49" i="1"/>
  <c r="K44" i="1" s="1"/>
  <c r="H49" i="1"/>
  <c r="H44" i="1" s="1"/>
  <c r="H7" i="1"/>
  <c r="H6" i="1" s="1"/>
  <c r="H5" i="1" l="1"/>
  <c r="H4" i="1" s="1"/>
  <c r="K5" i="1"/>
  <c r="K4" i="1" l="1"/>
</calcChain>
</file>

<file path=xl/sharedStrings.xml><?xml version="1.0" encoding="utf-8"?>
<sst xmlns="http://schemas.openxmlformats.org/spreadsheetml/2006/main" count="248" uniqueCount="136">
  <si>
    <t>AGENCIA NACIONAL DE MINERIA</t>
  </si>
  <si>
    <t>DESAGREGACION  DEL PRESUPUESTO ASIGNADO PARA LA VIGENCIA 2018</t>
  </si>
  <si>
    <t>TIPO</t>
  </si>
  <si>
    <t>CTA</t>
  </si>
  <si>
    <t>SUB
CTA</t>
  </si>
  <si>
    <t>OBJ.GTO</t>
  </si>
  <si>
    <t>ORD</t>
  </si>
  <si>
    <t>SOR
ORD</t>
  </si>
  <si>
    <t>DESCRIPCION</t>
  </si>
  <si>
    <t xml:space="preserve"> RECURSOS NACION 10 </t>
  </si>
  <si>
    <t xml:space="preserve"> RECURSOS PROPIOS CORRIENTES 20 </t>
  </si>
  <si>
    <t xml:space="preserve"> RECURSOS PROPIOS DE TESORERIA 21 </t>
  </si>
  <si>
    <t xml:space="preserve"> TOTAL ASIGNADO </t>
  </si>
  <si>
    <t xml:space="preserve">TOTAL PRESUPUESTO ASIGNADO A LA ANM </t>
  </si>
  <si>
    <t>FUNCIONAMIENTO</t>
  </si>
  <si>
    <t>A</t>
  </si>
  <si>
    <t>GASTOS DE PERSONAL</t>
  </si>
  <si>
    <t>SERVICIOS PERSONALES ASOCIADOS A LA NOMINA</t>
  </si>
  <si>
    <t>TOTAL SUELDOS  DE PERSONAL DE NOMINA</t>
  </si>
  <si>
    <t>Sueldos</t>
  </si>
  <si>
    <t>Sueldos de vacaciones</t>
  </si>
  <si>
    <t>Incapacidades y Licencia de Maternidad</t>
  </si>
  <si>
    <t>TOTAL PRIMA TECNICA</t>
  </si>
  <si>
    <t xml:space="preserve">Prima Técncia Salarial </t>
  </si>
  <si>
    <t xml:space="preserve">Prima Tencia no Salarial </t>
  </si>
  <si>
    <t xml:space="preserve">TOTAL OTROS </t>
  </si>
  <si>
    <t>Bonificación por Servicios Prestados</t>
  </si>
  <si>
    <t>Bonificación Especial de Recreación</t>
  </si>
  <si>
    <t>Subsidio de Alimentación</t>
  </si>
  <si>
    <t>Auxilio de Transporte</t>
  </si>
  <si>
    <t>Prima de Servicio</t>
  </si>
  <si>
    <t>Prima de Vacaciones</t>
  </si>
  <si>
    <t>Prima de Navidad</t>
  </si>
  <si>
    <t>Prima de Coordinación</t>
  </si>
  <si>
    <t>Bonificación de Dirección</t>
  </si>
  <si>
    <t>TOTAL HORAS EXTRAS, DIAS FESTIVOS E INDEMNIZACION POR VACACIONES</t>
  </si>
  <si>
    <t xml:space="preserve">Horas Extras y dias festivos </t>
  </si>
  <si>
    <t>Indemnización por vacacaciones</t>
  </si>
  <si>
    <t>TOTAL SERVICIOS PERSONALES INDIRECTOS</t>
  </si>
  <si>
    <t>Otros servicios personales indirectos</t>
  </si>
  <si>
    <t>Honorarios</t>
  </si>
  <si>
    <t xml:space="preserve">Remuneración servicios técnicos </t>
  </si>
  <si>
    <t>TOTAL CONTRIBUCIONES INHERENTES A LA NOMINA SECTOR PRIVADO Y PUBLICO</t>
  </si>
  <si>
    <t>TOTAL ADMINISTRADAS POR EL SECTOR PRIVADO</t>
  </si>
  <si>
    <t>Cajas de Compensación Privadas</t>
  </si>
  <si>
    <t>Fondos Administradores de Pensiones Privados</t>
  </si>
  <si>
    <t>Empresas Privadas Promotoras de Salud</t>
  </si>
  <si>
    <t>TOTAL ADMINISTRADAS POR EL SECTOR PUBLICO</t>
  </si>
  <si>
    <t>Fondo Nacional del Ahorro</t>
  </si>
  <si>
    <t>Fondos Administradores de Pensiones Públicos</t>
  </si>
  <si>
    <t>Administradoras Privadas de Aportes para Accidentes de Trabajo y Enfermedades</t>
  </si>
  <si>
    <t>Aportes al ICBF</t>
  </si>
  <si>
    <t>Aportes al SENA</t>
  </si>
  <si>
    <t>GASTOS GENERALES</t>
  </si>
  <si>
    <t>TOTAL IMPUESTOS Y MULTAS</t>
  </si>
  <si>
    <t>Impuesto de Vehículo</t>
  </si>
  <si>
    <t>Impuesto Predial</t>
  </si>
  <si>
    <t>Otros Impuestos</t>
  </si>
  <si>
    <t>TOTAL ADQUISICION DE BIENES Y SERVICIOS</t>
  </si>
  <si>
    <t>TOTAL COMPRA DE EQUIPO</t>
  </si>
  <si>
    <t>Herramientas</t>
  </si>
  <si>
    <t>Software</t>
  </si>
  <si>
    <t>Equipo de Cafeteria</t>
  </si>
  <si>
    <t>Otras Compras de Equipos</t>
  </si>
  <si>
    <t>Equipo de Comunicaciones</t>
  </si>
  <si>
    <t>TOTAL ENSERES Y EQUIPOS DE OFICINA</t>
  </si>
  <si>
    <t>Mobiliario y Enseres</t>
  </si>
  <si>
    <t>MATERIALES Y SUMINISTROS</t>
  </si>
  <si>
    <t>Combustible y Lubricantes</t>
  </si>
  <si>
    <t>Dotación</t>
  </si>
  <si>
    <t>Llantas y accesorios</t>
  </si>
  <si>
    <t>Medicamentos y Productos Farmacéuticos</t>
  </si>
  <si>
    <t>Papelería, Útiles de Escritorio y Oficina</t>
  </si>
  <si>
    <t>Productos de Aseo y Limpieza</t>
  </si>
  <si>
    <t>Productos de Cafetería y Restaurante</t>
  </si>
  <si>
    <t xml:space="preserve">Repuestos </t>
  </si>
  <si>
    <t>Otros Materiales y Suministros</t>
  </si>
  <si>
    <t>MANTENIMIENTO</t>
  </si>
  <si>
    <t>Mantenimiento de Bienes Inmuebles</t>
  </si>
  <si>
    <t>Mantenimiento de Bienes Muebles, Equipos y Enseres</t>
  </si>
  <si>
    <t>Mantenimiento Equipo Comunicaciones y Computación</t>
  </si>
  <si>
    <t>Mantenimiento Equipo de Navegación y Transporte</t>
  </si>
  <si>
    <t>Servicio de Aseo</t>
  </si>
  <si>
    <t>Servicio de Seguridad y Vigilancia</t>
  </si>
  <si>
    <t>Mantenimiento de Otros Bienes</t>
  </si>
  <si>
    <t>Mantenimiento de Software</t>
  </si>
  <si>
    <t>COMUNICACIONES Y TRANSPORTES</t>
  </si>
  <si>
    <t>Correo</t>
  </si>
  <si>
    <t>Embalaje y acarreo</t>
  </si>
  <si>
    <t>Otros Comunicaciones y Transporte</t>
  </si>
  <si>
    <t>IMPRESOS Y PUBLICACIONES</t>
  </si>
  <si>
    <t>Edición de Libros, Revistas, Escritos y Trabajos Tipográficos</t>
  </si>
  <si>
    <t>Suscripciones</t>
  </si>
  <si>
    <t>Otros Gastos por Impresos y Publicaciones</t>
  </si>
  <si>
    <t>SERVICIOS PUBLICOS</t>
  </si>
  <si>
    <t>Acueducto Alcantarillado Y Aseo</t>
  </si>
  <si>
    <t>Energía</t>
  </si>
  <si>
    <t>Gas natural</t>
  </si>
  <si>
    <t>Telefonía Móvil Celular</t>
  </si>
  <si>
    <t>Telefoneo, Fax Y Otros</t>
  </si>
  <si>
    <t xml:space="preserve">Otros servicios publicos </t>
  </si>
  <si>
    <t>SEGUROS</t>
  </si>
  <si>
    <t>Seguros Generales</t>
  </si>
  <si>
    <t>ARRENDAMIENTOS</t>
  </si>
  <si>
    <t>Arrendamientos Bienes Inmuebles</t>
  </si>
  <si>
    <t>VIATICOS Y GASTOS DE VIAJE</t>
  </si>
  <si>
    <t>Viáticos y Gastos de Viaje al Exterior</t>
  </si>
  <si>
    <t>Viáticos y Gastos de Viaje al Interior</t>
  </si>
  <si>
    <t>GASTOS JUDICIALES</t>
  </si>
  <si>
    <t>CAPACITACION, BIENESTAR SOCIAL Y ESTIMULOS</t>
  </si>
  <si>
    <t>Servicios de Bienestar Social</t>
  </si>
  <si>
    <t>Servicios de Capacitación</t>
  </si>
  <si>
    <t>Servicios para estimulos</t>
  </si>
  <si>
    <t>Otros elementos para capacitación, bienestar social y estímulos</t>
  </si>
  <si>
    <t xml:space="preserve">Otros Servicios para Capacitación, bienestar social y estimulos </t>
  </si>
  <si>
    <t>COMISIONES BANCARIAS</t>
  </si>
  <si>
    <t>OTROS GASTOS POR ADQUISICIÓN DE SERVICIOS</t>
  </si>
  <si>
    <t>TRANFERENCIAS</t>
  </si>
  <si>
    <t>Cuota de Auditaje Contranal</t>
  </si>
  <si>
    <t>Transferir a la UPME Ley 143 de 1994</t>
  </si>
  <si>
    <t>Sentencias y Conciliaciones</t>
  </si>
  <si>
    <t>c</t>
  </si>
  <si>
    <t>INVERSION</t>
  </si>
  <si>
    <t>C</t>
  </si>
  <si>
    <t>0001</t>
  </si>
  <si>
    <t>Administración de la contratación y titulación minera en el terrotorio nacional ANM</t>
  </si>
  <si>
    <t>0002</t>
  </si>
  <si>
    <t xml:space="preserve">Mejoramiento de las condiciones de seguridad y salvamento en la actividad minera del territorio nacional </t>
  </si>
  <si>
    <t>0003</t>
  </si>
  <si>
    <t>Fortalecimiento de la pequeña y mediana minería a nivel nacional</t>
  </si>
  <si>
    <t>0004</t>
  </si>
  <si>
    <t>Fortalecimiento del sector minero a nivel nacional e internacional</t>
  </si>
  <si>
    <t>Implementación de acciones que contribuyan a la construcción de una minería ambiental responsable y social sostenible del sector minero nacional</t>
  </si>
  <si>
    <t>Mejoramiento y desarrollo de la gestión institucional ANM</t>
  </si>
  <si>
    <t>Administración y fortalecimiento de la infraestructura tecnológica y sistemas de información a nivel nacional</t>
  </si>
  <si>
    <t>OTROS GASTOS PERSONALES . (DISTRIBUCIÓN PREVIO CONCEPTO DGPPN)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</si>
</sst>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n">
        <color theme="6" tint="-0.24994659260841701"/>
      </right>
      <top style="thick">
        <color theme="9" tint="-0.499984740745262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ck">
        <color theme="9" tint="-0.499984740745262"/>
      </top>
      <bottom style="thin">
        <color theme="6" tint="-0.24994659260841701"/>
      </bottom>
      <diagonal/>
    </border>
    <border>
      <left style="thin">
        <color theme="6" tint="-0.24994659260841701"/>
      </left>
      <right style="thick">
        <color theme="9" tint="-0.499984740745262"/>
      </right>
      <top style="thick">
        <color theme="9" tint="-0.499984740745262"/>
      </top>
      <bottom style="thin">
        <color theme="6" tint="-0.24994659260841701"/>
      </bottom>
      <diagonal/>
    </border>
    <border>
      <left style="thick">
        <color theme="9" tint="-0.499984740745262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ck">
        <color theme="9" tint="-0.499984740745262"/>
      </right>
      <top style="thin">
        <color theme="6" tint="-0.24994659260841701"/>
      </top>
      <bottom style="thin">
        <color theme="6" tint="-0.24994659260841701"/>
      </bottom>
      <diagonal/>
    </border>
    <border>
      <left style="thick">
        <color theme="9" tint="-0.499984740745262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ck">
        <color theme="9" tint="-0.499984740745262"/>
      </left>
      <right style="thin">
        <color theme="6" tint="-0.24994659260841701"/>
      </right>
      <top style="thin">
        <color theme="6" tint="-0.24994659260841701"/>
      </top>
      <bottom style="thick">
        <color theme="9" tint="-0.499984740745262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ck">
        <color theme="9" tint="-0.499984740745262"/>
      </bottom>
      <diagonal/>
    </border>
    <border>
      <left style="thin">
        <color theme="6" tint="-0.24994659260841701"/>
      </left>
      <right style="thick">
        <color theme="9" tint="-0.499984740745262"/>
      </right>
      <top style="thin">
        <color theme="6" tint="-0.24994659260841701"/>
      </top>
      <bottom style="thick">
        <color theme="9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2" borderId="7" xfId="0" applyFont="1" applyFill="1" applyBorder="1" applyAlignment="1" applyProtection="1">
      <alignment horizontal="center" vertical="center" wrapText="1" readingOrder="1"/>
      <protection locked="0"/>
    </xf>
    <xf numFmtId="0" fontId="4" fillId="2" borderId="8" xfId="0" applyFont="1" applyFill="1" applyBorder="1" applyAlignment="1" applyProtection="1">
      <alignment horizontal="center" vertical="center" wrapText="1" readingOrder="1"/>
      <protection locked="0"/>
    </xf>
    <xf numFmtId="3" fontId="4" fillId="2" borderId="8" xfId="1" applyNumberFormat="1" applyFont="1" applyFill="1" applyBorder="1" applyAlignment="1" applyProtection="1">
      <alignment horizontal="center" vertical="center" wrapText="1" readingOrder="1"/>
      <protection locked="0"/>
    </xf>
    <xf numFmtId="3" fontId="4" fillId="2" borderId="9" xfId="1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/>
    <xf numFmtId="3" fontId="6" fillId="3" borderId="13" xfId="1" applyNumberFormat="1" applyFont="1" applyFill="1" applyBorder="1" applyAlignment="1" applyProtection="1">
      <alignment horizontal="right" vertical="center" wrapText="1" readingOrder="1"/>
      <protection locked="0"/>
    </xf>
    <xf numFmtId="0" fontId="8" fillId="4" borderId="15" xfId="0" applyFont="1" applyFill="1" applyBorder="1" applyAlignment="1" applyProtection="1">
      <alignment horizontal="center" vertical="center" wrapText="1" readingOrder="1"/>
      <protection locked="0"/>
    </xf>
    <xf numFmtId="0" fontId="6" fillId="4" borderId="13" xfId="0" applyFont="1" applyFill="1" applyBorder="1" applyAlignment="1" applyProtection="1">
      <alignment horizontal="center" vertical="center" wrapText="1" readingOrder="1"/>
      <protection locked="0"/>
    </xf>
    <xf numFmtId="0" fontId="6" fillId="4" borderId="13" xfId="0" applyFont="1" applyFill="1" applyBorder="1" applyAlignment="1" applyProtection="1">
      <alignment horizontal="left" vertical="center" wrapText="1" readingOrder="1"/>
      <protection locked="0"/>
    </xf>
    <xf numFmtId="3" fontId="6" fillId="4" borderId="13" xfId="1" applyNumberFormat="1" applyFont="1" applyFill="1" applyBorder="1" applyAlignment="1" applyProtection="1">
      <alignment horizontal="right" vertical="center" wrapText="1" readingOrder="1"/>
      <protection locked="0"/>
    </xf>
    <xf numFmtId="0" fontId="6" fillId="5" borderId="15" xfId="0" applyFont="1" applyFill="1" applyBorder="1" applyAlignment="1" applyProtection="1">
      <alignment horizontal="center" vertical="center" wrapText="1" readingOrder="1"/>
      <protection locked="0"/>
    </xf>
    <xf numFmtId="0" fontId="6" fillId="5" borderId="13" xfId="0" applyFont="1" applyFill="1" applyBorder="1" applyAlignment="1" applyProtection="1">
      <alignment horizontal="center" vertical="center" wrapText="1" readingOrder="1"/>
      <protection locked="0"/>
    </xf>
    <xf numFmtId="0" fontId="6" fillId="5" borderId="13" xfId="0" applyFont="1" applyFill="1" applyBorder="1" applyAlignment="1" applyProtection="1">
      <alignment horizontal="left" vertical="center" wrapText="1" readingOrder="1"/>
      <protection locked="0"/>
    </xf>
    <xf numFmtId="3" fontId="6" fillId="5" borderId="13" xfId="1" applyNumberFormat="1" applyFont="1" applyFill="1" applyBorder="1" applyAlignment="1" applyProtection="1">
      <alignment horizontal="right" vertical="center" wrapText="1" readingOrder="1"/>
      <protection locked="0"/>
    </xf>
    <xf numFmtId="0" fontId="6" fillId="6" borderId="15" xfId="0" applyFont="1" applyFill="1" applyBorder="1" applyAlignment="1" applyProtection="1">
      <alignment horizontal="center" vertical="center" wrapText="1" readingOrder="1"/>
      <protection locked="0"/>
    </xf>
    <xf numFmtId="0" fontId="6" fillId="6" borderId="13" xfId="0" applyFont="1" applyFill="1" applyBorder="1" applyAlignment="1" applyProtection="1">
      <alignment horizontal="center" vertical="center" wrapText="1" readingOrder="1"/>
      <protection locked="0"/>
    </xf>
    <xf numFmtId="0" fontId="9" fillId="6" borderId="13" xfId="0" applyFont="1" applyFill="1" applyBorder="1" applyAlignment="1">
      <alignment vertical="center" wrapText="1"/>
    </xf>
    <xf numFmtId="3" fontId="9" fillId="6" borderId="13" xfId="1" applyNumberFormat="1" applyFont="1" applyFill="1" applyBorder="1" applyAlignment="1">
      <alignment horizontal="right" vertical="center" wrapText="1" readingOrder="1"/>
    </xf>
    <xf numFmtId="3" fontId="9" fillId="6" borderId="14" xfId="1" applyNumberFormat="1" applyFont="1" applyFill="1" applyBorder="1" applyAlignment="1">
      <alignment horizontal="right" vertical="center" wrapText="1" readingOrder="1"/>
    </xf>
    <xf numFmtId="0" fontId="8" fillId="0" borderId="15" xfId="0" applyFont="1" applyFill="1" applyBorder="1" applyAlignment="1" applyProtection="1">
      <alignment horizontal="center" vertical="center" wrapText="1" readingOrder="1"/>
      <protection locked="0"/>
    </xf>
    <xf numFmtId="0" fontId="8" fillId="0" borderId="13" xfId="0" applyFont="1" applyFill="1" applyBorder="1" applyAlignment="1" applyProtection="1">
      <alignment horizontal="center" vertical="center" wrapText="1" readingOrder="1"/>
      <protection locked="0"/>
    </xf>
    <xf numFmtId="0" fontId="8" fillId="0" borderId="13" xfId="0" applyFont="1" applyFill="1" applyBorder="1" applyAlignment="1" applyProtection="1">
      <alignment horizontal="left" vertical="center" wrapText="1" readingOrder="1"/>
      <protection locked="0"/>
    </xf>
    <xf numFmtId="3" fontId="8" fillId="0" borderId="13" xfId="1" applyNumberFormat="1" applyFont="1" applyFill="1" applyBorder="1" applyAlignment="1" applyProtection="1">
      <alignment horizontal="right" vertical="center" wrapText="1" readingOrder="1"/>
      <protection locked="0"/>
    </xf>
    <xf numFmtId="3" fontId="3" fillId="0" borderId="14" xfId="1" applyNumberFormat="1" applyFont="1" applyFill="1" applyBorder="1" applyAlignment="1">
      <alignment horizontal="right" readingOrder="1"/>
    </xf>
    <xf numFmtId="0" fontId="10" fillId="0" borderId="13" xfId="0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horizontal="right" vertical="center" wrapText="1" readingOrder="1"/>
    </xf>
    <xf numFmtId="0" fontId="10" fillId="0" borderId="13" xfId="0" applyFont="1" applyFill="1" applyBorder="1"/>
    <xf numFmtId="3" fontId="10" fillId="0" borderId="13" xfId="1" applyNumberFormat="1" applyFont="1" applyFill="1" applyBorder="1" applyAlignment="1">
      <alignment horizontal="right" readingOrder="1"/>
    </xf>
    <xf numFmtId="0" fontId="6" fillId="0" borderId="15" xfId="0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Font="1" applyFill="1" applyBorder="1" applyAlignment="1" applyProtection="1">
      <alignment horizontal="center" vertical="center" wrapText="1" readingOrder="1"/>
      <protection locked="0"/>
    </xf>
    <xf numFmtId="0" fontId="9" fillId="0" borderId="13" xfId="0" applyFont="1" applyFill="1" applyBorder="1" applyAlignment="1">
      <alignment wrapText="1"/>
    </xf>
    <xf numFmtId="3" fontId="9" fillId="0" borderId="13" xfId="1" applyNumberFormat="1" applyFont="1" applyFill="1" applyBorder="1" applyAlignment="1">
      <alignment horizontal="right" wrapText="1" readingOrder="1"/>
    </xf>
    <xf numFmtId="0" fontId="10" fillId="0" borderId="13" xfId="0" applyFont="1" applyFill="1" applyBorder="1" applyAlignment="1">
      <alignment vertical="center"/>
    </xf>
    <xf numFmtId="3" fontId="10" fillId="0" borderId="13" xfId="1" applyNumberFormat="1" applyFont="1" applyFill="1" applyBorder="1" applyAlignment="1">
      <alignment horizontal="right" vertical="center" readingOrder="1"/>
    </xf>
    <xf numFmtId="0" fontId="9" fillId="0" borderId="13" xfId="0" applyFont="1" applyFill="1" applyBorder="1" applyAlignment="1">
      <alignment vertical="center"/>
    </xf>
    <xf numFmtId="3" fontId="9" fillId="0" borderId="13" xfId="1" applyNumberFormat="1" applyFont="1" applyFill="1" applyBorder="1" applyAlignment="1">
      <alignment horizontal="right" vertical="center" readingOrder="1"/>
    </xf>
    <xf numFmtId="0" fontId="10" fillId="0" borderId="13" xfId="0" applyFont="1" applyFill="1" applyBorder="1" applyAlignment="1">
      <alignment horizontal="left" wrapText="1"/>
    </xf>
    <xf numFmtId="3" fontId="10" fillId="0" borderId="13" xfId="1" applyNumberFormat="1" applyFont="1" applyFill="1" applyBorder="1" applyAlignment="1">
      <alignment horizontal="right" wrapText="1" readingOrder="1"/>
    </xf>
    <xf numFmtId="0" fontId="6" fillId="4" borderId="15" xfId="0" applyFont="1" applyFill="1" applyBorder="1" applyAlignment="1" applyProtection="1">
      <alignment horizontal="center" vertical="center" wrapText="1" readingOrder="1"/>
      <protection locked="0"/>
    </xf>
    <xf numFmtId="0" fontId="9" fillId="4" borderId="13" xfId="0" applyFont="1" applyFill="1" applyBorder="1" applyAlignment="1">
      <alignment vertical="center" wrapText="1"/>
    </xf>
    <xf numFmtId="3" fontId="9" fillId="4" borderId="13" xfId="1" applyNumberFormat="1" applyFont="1" applyFill="1" applyBorder="1" applyAlignment="1">
      <alignment horizontal="right" vertical="center" wrapText="1" readingOrder="1"/>
    </xf>
    <xf numFmtId="3" fontId="3" fillId="0" borderId="0" xfId="0" applyNumberFormat="1" applyFont="1"/>
    <xf numFmtId="0" fontId="8" fillId="6" borderId="15" xfId="0" applyFont="1" applyFill="1" applyBorder="1" applyAlignment="1" applyProtection="1">
      <alignment horizontal="center" vertical="center" wrapText="1" readingOrder="1"/>
      <protection locked="0"/>
    </xf>
    <xf numFmtId="0" fontId="8" fillId="6" borderId="13" xfId="0" applyFont="1" applyFill="1" applyBorder="1" applyAlignment="1" applyProtection="1">
      <alignment horizontal="center" vertical="center" wrapText="1" readingOrder="1"/>
      <protection locked="0"/>
    </xf>
    <xf numFmtId="0" fontId="9" fillId="6" borderId="13" xfId="0" applyFont="1" applyFill="1" applyBorder="1"/>
    <xf numFmtId="3" fontId="9" fillId="6" borderId="13" xfId="1" applyNumberFormat="1" applyFont="1" applyFill="1" applyBorder="1" applyAlignment="1">
      <alignment horizontal="right" readingOrder="1"/>
    </xf>
    <xf numFmtId="3" fontId="7" fillId="6" borderId="14" xfId="1" applyNumberFormat="1" applyFont="1" applyFill="1" applyBorder="1" applyAlignment="1">
      <alignment horizontal="right" readingOrder="1"/>
    </xf>
    <xf numFmtId="0" fontId="11" fillId="6" borderId="13" xfId="0" applyFont="1" applyFill="1" applyBorder="1" applyAlignment="1" applyProtection="1">
      <alignment horizontal="center" vertical="center" wrapText="1" readingOrder="1"/>
      <protection locked="0"/>
    </xf>
    <xf numFmtId="0" fontId="11" fillId="0" borderId="13" xfId="0" applyFont="1" applyFill="1" applyBorder="1" applyAlignment="1" applyProtection="1">
      <alignment horizontal="center" vertical="center" wrapText="1" readingOrder="1"/>
      <protection locked="0"/>
    </xf>
    <xf numFmtId="0" fontId="8" fillId="4" borderId="13" xfId="0" applyFont="1" applyFill="1" applyBorder="1" applyAlignment="1" applyProtection="1">
      <alignment horizontal="center" vertical="center" wrapText="1" readingOrder="1"/>
      <protection locked="0"/>
    </xf>
    <xf numFmtId="49" fontId="8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6" xfId="0" applyFont="1" applyFill="1" applyBorder="1" applyAlignment="1" applyProtection="1">
      <alignment horizontal="center" vertical="center" wrapText="1" readingOrder="1"/>
      <protection locked="0"/>
    </xf>
    <xf numFmtId="0" fontId="8" fillId="0" borderId="17" xfId="0" applyFont="1" applyFill="1" applyBorder="1" applyAlignment="1" applyProtection="1">
      <alignment horizontal="center" vertical="center" wrapText="1" readingOrder="1"/>
      <protection locked="0"/>
    </xf>
    <xf numFmtId="49" fontId="8" fillId="0" borderId="17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17" xfId="0" applyFont="1" applyFill="1" applyBorder="1" applyAlignment="1">
      <alignment vertical="center" wrapText="1"/>
    </xf>
    <xf numFmtId="3" fontId="10" fillId="0" borderId="17" xfId="1" applyNumberFormat="1" applyFont="1" applyFill="1" applyBorder="1" applyAlignment="1">
      <alignment horizontal="right" vertical="center" wrapText="1" readingOrder="1"/>
    </xf>
    <xf numFmtId="3" fontId="3" fillId="0" borderId="18" xfId="1" applyNumberFormat="1" applyFont="1" applyFill="1" applyBorder="1" applyAlignment="1">
      <alignment horizontal="right" readingOrder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3" borderId="10" xfId="0" applyFont="1" applyFill="1" applyBorder="1" applyAlignment="1" applyProtection="1">
      <alignment horizontal="left" vertical="center" wrapText="1" readingOrder="1"/>
      <protection locked="0"/>
    </xf>
    <xf numFmtId="0" fontId="6" fillId="3" borderId="11" xfId="0" applyFont="1" applyFill="1" applyBorder="1" applyAlignment="1" applyProtection="1">
      <alignment horizontal="left" vertical="center" wrapText="1" readingOrder="1"/>
      <protection locked="0"/>
    </xf>
    <xf numFmtId="0" fontId="6" fillId="3" borderId="12" xfId="0" applyFont="1" applyFill="1" applyBorder="1" applyAlignment="1" applyProtection="1">
      <alignment horizontal="left" vertical="center" wrapText="1" readingOrder="1"/>
      <protection locked="0"/>
    </xf>
    <xf numFmtId="43" fontId="3" fillId="0" borderId="0" xfId="1" applyFont="1"/>
    <xf numFmtId="43" fontId="5" fillId="0" borderId="0" xfId="1" applyFont="1"/>
    <xf numFmtId="3" fontId="6" fillId="7" borderId="13" xfId="1" applyNumberFormat="1" applyFont="1" applyFill="1" applyBorder="1" applyAlignment="1" applyProtection="1">
      <alignment horizontal="right" vertical="center" wrapText="1" readingOrder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marzo/Ejecuci&#243;n%20presupuestal%20a%20nivel%20desagregado%2012_3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</sheetNames>
    <sheetDataSet>
      <sheetData sheetId="0">
        <row r="47">
          <cell r="S47">
            <v>44721409.399999999</v>
          </cell>
        </row>
        <row r="48">
          <cell r="S48">
            <v>36020402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abSelected="1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L21" sqref="L21"/>
    </sheetView>
  </sheetViews>
  <sheetFormatPr baseColWidth="10" defaultColWidth="11.5703125" defaultRowHeight="15" x14ac:dyDescent="0.2"/>
  <cols>
    <col min="1" max="1" width="5.7109375" style="1" customWidth="1"/>
    <col min="2" max="3" width="7" style="1" bestFit="1" customWidth="1"/>
    <col min="4" max="4" width="5.85546875" style="1" bestFit="1" customWidth="1"/>
    <col min="5" max="5" width="5.5703125" style="1" bestFit="1" customWidth="1"/>
    <col min="6" max="6" width="6.85546875" style="1" customWidth="1"/>
    <col min="7" max="7" width="57.28515625" style="1" bestFit="1" customWidth="1"/>
    <col min="8" max="10" width="19.28515625" style="43" bestFit="1" customWidth="1"/>
    <col min="11" max="11" width="20.7109375" style="43" bestFit="1" customWidth="1"/>
    <col min="12" max="12" width="23.28515625" style="68" bestFit="1" customWidth="1"/>
    <col min="13" max="13" width="18.5703125" style="1" bestFit="1" customWidth="1"/>
    <col min="14" max="16384" width="11.5703125" style="1"/>
  </cols>
  <sheetData>
    <row r="1" spans="1:13" ht="18.75" thickTop="1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3" ht="18.75" thickBot="1" x14ac:dyDescent="0.3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3" s="6" customFormat="1" ht="45.75" thickTop="1" x14ac:dyDescent="0.2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69"/>
    </row>
    <row r="4" spans="1:13" ht="19.899999999999999" customHeight="1" x14ac:dyDescent="0.2">
      <c r="A4" s="65" t="s">
        <v>13</v>
      </c>
      <c r="B4" s="66"/>
      <c r="C4" s="66"/>
      <c r="D4" s="66"/>
      <c r="E4" s="66"/>
      <c r="F4" s="66"/>
      <c r="G4" s="67"/>
      <c r="H4" s="7">
        <f>+H5+H112</f>
        <v>35768166000</v>
      </c>
      <c r="I4" s="7">
        <f t="shared" ref="I4:K4" si="0">+I5+I112</f>
        <v>37374609000</v>
      </c>
      <c r="J4" s="7">
        <f t="shared" si="0"/>
        <v>38471000000</v>
      </c>
      <c r="K4" s="7">
        <f t="shared" si="0"/>
        <v>111613775000.39999</v>
      </c>
      <c r="M4" s="43"/>
    </row>
    <row r="5" spans="1:13" ht="19.899999999999999" customHeight="1" x14ac:dyDescent="0.2">
      <c r="A5" s="65" t="s">
        <v>14</v>
      </c>
      <c r="B5" s="66"/>
      <c r="C5" s="66"/>
      <c r="D5" s="66"/>
      <c r="E5" s="66"/>
      <c r="F5" s="66"/>
      <c r="G5" s="67"/>
      <c r="H5" s="7">
        <f>+H6+H44+H108</f>
        <v>22254566000</v>
      </c>
      <c r="I5" s="7">
        <f t="shared" ref="I5:K5" si="1">+I6+I44+I108</f>
        <v>37374609000</v>
      </c>
      <c r="J5" s="7">
        <f t="shared" si="1"/>
        <v>38471000000</v>
      </c>
      <c r="K5" s="7">
        <f t="shared" si="1"/>
        <v>98100175000.399994</v>
      </c>
      <c r="M5" s="43"/>
    </row>
    <row r="6" spans="1:13" ht="15.75" x14ac:dyDescent="0.2">
      <c r="A6" s="8" t="s">
        <v>15</v>
      </c>
      <c r="B6" s="9">
        <v>1</v>
      </c>
      <c r="C6" s="9"/>
      <c r="D6" s="9"/>
      <c r="E6" s="9"/>
      <c r="F6" s="9"/>
      <c r="G6" s="10" t="s">
        <v>16</v>
      </c>
      <c r="H6" s="70">
        <f>+H7+H29+H28+H33</f>
        <v>13740243000</v>
      </c>
      <c r="I6" s="70">
        <f t="shared" ref="I6:K6" si="2">+I7+I29+I28+I33</f>
        <v>27726481000</v>
      </c>
      <c r="J6" s="70">
        <f t="shared" si="2"/>
        <v>0</v>
      </c>
      <c r="K6" s="70">
        <f t="shared" si="2"/>
        <v>41466724000</v>
      </c>
    </row>
    <row r="7" spans="1:13" ht="31.5" x14ac:dyDescent="0.2">
      <c r="A7" s="12" t="s">
        <v>15</v>
      </c>
      <c r="B7" s="13">
        <v>1</v>
      </c>
      <c r="C7" s="13">
        <v>0</v>
      </c>
      <c r="D7" s="13">
        <v>1</v>
      </c>
      <c r="E7" s="13"/>
      <c r="F7" s="13"/>
      <c r="G7" s="14" t="s">
        <v>17</v>
      </c>
      <c r="H7" s="15">
        <f>+H8+H12+H15+H25</f>
        <v>10598892000</v>
      </c>
      <c r="I7" s="15">
        <f t="shared" ref="I7:K7" si="3">+I8+I12+I15+I25</f>
        <v>14019641000</v>
      </c>
      <c r="J7" s="15">
        <f t="shared" si="3"/>
        <v>0</v>
      </c>
      <c r="K7" s="15">
        <f t="shared" si="3"/>
        <v>24618533000</v>
      </c>
    </row>
    <row r="8" spans="1:13" ht="15.75" x14ac:dyDescent="0.2">
      <c r="A8" s="16" t="s">
        <v>15</v>
      </c>
      <c r="B8" s="17">
        <v>1</v>
      </c>
      <c r="C8" s="17">
        <v>0</v>
      </c>
      <c r="D8" s="17">
        <v>1</v>
      </c>
      <c r="E8" s="17">
        <v>1</v>
      </c>
      <c r="F8" s="17"/>
      <c r="G8" s="18" t="s">
        <v>18</v>
      </c>
      <c r="H8" s="19">
        <f>+SUM(H9:H11)</f>
        <v>7667192000</v>
      </c>
      <c r="I8" s="19">
        <f t="shared" ref="I8:K8" si="4">+SUM(I9:I11)</f>
        <v>10403870000</v>
      </c>
      <c r="J8" s="19">
        <f t="shared" si="4"/>
        <v>0</v>
      </c>
      <c r="K8" s="19">
        <f t="shared" si="4"/>
        <v>18071062000</v>
      </c>
    </row>
    <row r="9" spans="1:13" x14ac:dyDescent="0.2">
      <c r="A9" s="21" t="s">
        <v>15</v>
      </c>
      <c r="B9" s="22">
        <v>1</v>
      </c>
      <c r="C9" s="22">
        <v>0</v>
      </c>
      <c r="D9" s="22">
        <v>1</v>
      </c>
      <c r="E9" s="22">
        <v>1</v>
      </c>
      <c r="F9" s="22">
        <v>1</v>
      </c>
      <c r="G9" s="23" t="s">
        <v>19</v>
      </c>
      <c r="H9" s="24">
        <v>7667192000</v>
      </c>
      <c r="I9" s="24">
        <v>9103811820</v>
      </c>
      <c r="J9" s="24"/>
      <c r="K9" s="25">
        <v>16771003820</v>
      </c>
    </row>
    <row r="10" spans="1:13" x14ac:dyDescent="0.2">
      <c r="A10" s="21" t="s">
        <v>15</v>
      </c>
      <c r="B10" s="22">
        <v>1</v>
      </c>
      <c r="C10" s="22">
        <v>0</v>
      </c>
      <c r="D10" s="22">
        <v>1</v>
      </c>
      <c r="E10" s="22">
        <v>1</v>
      </c>
      <c r="F10" s="22">
        <v>2</v>
      </c>
      <c r="G10" s="23" t="s">
        <v>20</v>
      </c>
      <c r="H10" s="24"/>
      <c r="I10" s="24">
        <v>1240058180</v>
      </c>
      <c r="J10" s="24"/>
      <c r="K10" s="25">
        <v>1240058180</v>
      </c>
    </row>
    <row r="11" spans="1:13" x14ac:dyDescent="0.2">
      <c r="A11" s="21" t="s">
        <v>15</v>
      </c>
      <c r="B11" s="22">
        <v>1</v>
      </c>
      <c r="C11" s="22">
        <v>0</v>
      </c>
      <c r="D11" s="22">
        <v>1</v>
      </c>
      <c r="E11" s="22">
        <v>1</v>
      </c>
      <c r="F11" s="22">
        <v>4</v>
      </c>
      <c r="G11" s="23" t="s">
        <v>21</v>
      </c>
      <c r="H11" s="24"/>
      <c r="I11" s="24">
        <v>60000000</v>
      </c>
      <c r="J11" s="24"/>
      <c r="K11" s="25">
        <v>60000000</v>
      </c>
    </row>
    <row r="12" spans="1:13" ht="15.75" x14ac:dyDescent="0.2">
      <c r="A12" s="16"/>
      <c r="B12" s="17">
        <v>1</v>
      </c>
      <c r="C12" s="17">
        <v>0</v>
      </c>
      <c r="D12" s="17">
        <v>1</v>
      </c>
      <c r="E12" s="17">
        <v>4</v>
      </c>
      <c r="F12" s="17"/>
      <c r="G12" s="18" t="s">
        <v>22</v>
      </c>
      <c r="H12" s="19">
        <f>SUM(H13:H14)</f>
        <v>0</v>
      </c>
      <c r="I12" s="19">
        <f t="shared" ref="I12:K12" si="5">SUM(I13:I14)</f>
        <v>1780599000</v>
      </c>
      <c r="J12" s="19">
        <f t="shared" si="5"/>
        <v>0</v>
      </c>
      <c r="K12" s="20">
        <f t="shared" si="5"/>
        <v>1780599000</v>
      </c>
    </row>
    <row r="13" spans="1:13" x14ac:dyDescent="0.2">
      <c r="A13" s="21" t="s">
        <v>15</v>
      </c>
      <c r="B13" s="22">
        <v>1</v>
      </c>
      <c r="C13" s="22">
        <v>0</v>
      </c>
      <c r="D13" s="22">
        <v>1</v>
      </c>
      <c r="E13" s="22">
        <v>4</v>
      </c>
      <c r="F13" s="22">
        <v>1</v>
      </c>
      <c r="G13" s="23" t="s">
        <v>23</v>
      </c>
      <c r="H13" s="24"/>
      <c r="I13" s="24">
        <v>55022964</v>
      </c>
      <c r="J13" s="24"/>
      <c r="K13" s="25">
        <v>55022964</v>
      </c>
    </row>
    <row r="14" spans="1:13" x14ac:dyDescent="0.2">
      <c r="A14" s="21" t="s">
        <v>15</v>
      </c>
      <c r="B14" s="22">
        <v>1</v>
      </c>
      <c r="C14" s="22">
        <v>0</v>
      </c>
      <c r="D14" s="22">
        <v>1</v>
      </c>
      <c r="E14" s="22">
        <v>4</v>
      </c>
      <c r="F14" s="22">
        <v>2</v>
      </c>
      <c r="G14" s="23" t="s">
        <v>24</v>
      </c>
      <c r="H14" s="24"/>
      <c r="I14" s="24">
        <v>1725576036</v>
      </c>
      <c r="J14" s="24"/>
      <c r="K14" s="25">
        <v>1725576036</v>
      </c>
    </row>
    <row r="15" spans="1:13" ht="15.75" x14ac:dyDescent="0.2">
      <c r="A15" s="16" t="s">
        <v>15</v>
      </c>
      <c r="B15" s="17">
        <v>1</v>
      </c>
      <c r="C15" s="17">
        <v>0</v>
      </c>
      <c r="D15" s="17">
        <v>1</v>
      </c>
      <c r="E15" s="17">
        <v>5</v>
      </c>
      <c r="F15" s="17"/>
      <c r="G15" s="18" t="s">
        <v>25</v>
      </c>
      <c r="H15" s="19">
        <f>SUM(H16:H24)</f>
        <v>2931700000</v>
      </c>
      <c r="I15" s="19">
        <f t="shared" ref="I15:K15" si="6">SUM(I16:I24)</f>
        <v>1599972000</v>
      </c>
      <c r="J15" s="19">
        <f t="shared" si="6"/>
        <v>0</v>
      </c>
      <c r="K15" s="19">
        <f t="shared" si="6"/>
        <v>4531672000</v>
      </c>
    </row>
    <row r="16" spans="1:13" x14ac:dyDescent="0.2">
      <c r="A16" s="21" t="s">
        <v>15</v>
      </c>
      <c r="B16" s="22">
        <v>1</v>
      </c>
      <c r="C16" s="22">
        <v>0</v>
      </c>
      <c r="D16" s="22">
        <v>1</v>
      </c>
      <c r="E16" s="22">
        <v>5</v>
      </c>
      <c r="F16" s="22">
        <v>2</v>
      </c>
      <c r="G16" s="26" t="s">
        <v>26</v>
      </c>
      <c r="H16" s="24"/>
      <c r="I16" s="24">
        <v>613042479</v>
      </c>
      <c r="J16" s="27"/>
      <c r="K16" s="25">
        <v>613042479</v>
      </c>
    </row>
    <row r="17" spans="1:11" x14ac:dyDescent="0.2">
      <c r="A17" s="21" t="s">
        <v>15</v>
      </c>
      <c r="B17" s="22">
        <v>1</v>
      </c>
      <c r="C17" s="22">
        <v>0</v>
      </c>
      <c r="D17" s="22">
        <v>1</v>
      </c>
      <c r="E17" s="22">
        <v>5</v>
      </c>
      <c r="F17" s="22">
        <v>5</v>
      </c>
      <c r="G17" s="26" t="s">
        <v>27</v>
      </c>
      <c r="H17" s="24"/>
      <c r="I17" s="24">
        <v>114933364</v>
      </c>
      <c r="J17" s="27"/>
      <c r="K17" s="25">
        <v>114933364</v>
      </c>
    </row>
    <row r="18" spans="1:11" x14ac:dyDescent="0.2">
      <c r="A18" s="21" t="s">
        <v>15</v>
      </c>
      <c r="B18" s="22">
        <v>1</v>
      </c>
      <c r="C18" s="22">
        <v>0</v>
      </c>
      <c r="D18" s="22">
        <v>1</v>
      </c>
      <c r="E18" s="22">
        <v>5</v>
      </c>
      <c r="F18" s="22">
        <v>12</v>
      </c>
      <c r="G18" s="26" t="s">
        <v>28</v>
      </c>
      <c r="H18" s="24"/>
      <c r="I18" s="24">
        <v>27200705</v>
      </c>
      <c r="J18" s="27"/>
      <c r="K18" s="25">
        <v>27200705</v>
      </c>
    </row>
    <row r="19" spans="1:11" x14ac:dyDescent="0.2">
      <c r="A19" s="21" t="s">
        <v>15</v>
      </c>
      <c r="B19" s="22">
        <v>1</v>
      </c>
      <c r="C19" s="22">
        <v>0</v>
      </c>
      <c r="D19" s="22">
        <v>1</v>
      </c>
      <c r="E19" s="22">
        <v>5</v>
      </c>
      <c r="F19" s="22">
        <v>13</v>
      </c>
      <c r="G19" s="26" t="s">
        <v>29</v>
      </c>
      <c r="H19" s="24"/>
      <c r="I19" s="24">
        <v>11972160</v>
      </c>
      <c r="J19" s="27"/>
      <c r="K19" s="25">
        <v>11972160</v>
      </c>
    </row>
    <row r="20" spans="1:11" x14ac:dyDescent="0.2">
      <c r="A20" s="21" t="s">
        <v>15</v>
      </c>
      <c r="B20" s="22">
        <v>1</v>
      </c>
      <c r="C20" s="22">
        <v>0</v>
      </c>
      <c r="D20" s="22">
        <v>1</v>
      </c>
      <c r="E20" s="22">
        <v>5</v>
      </c>
      <c r="F20" s="22">
        <v>14</v>
      </c>
      <c r="G20" s="26" t="s">
        <v>30</v>
      </c>
      <c r="H20" s="24">
        <v>891468506</v>
      </c>
      <c r="I20" s="24"/>
      <c r="J20" s="27"/>
      <c r="K20" s="25">
        <v>891468506</v>
      </c>
    </row>
    <row r="21" spans="1:11" x14ac:dyDescent="0.2">
      <c r="A21" s="21" t="s">
        <v>15</v>
      </c>
      <c r="B21" s="22">
        <v>1</v>
      </c>
      <c r="C21" s="22">
        <v>0</v>
      </c>
      <c r="D21" s="22">
        <v>1</v>
      </c>
      <c r="E21" s="22">
        <v>5</v>
      </c>
      <c r="F21" s="22">
        <v>15</v>
      </c>
      <c r="G21" s="26" t="s">
        <v>31</v>
      </c>
      <c r="H21" s="24">
        <v>28656195</v>
      </c>
      <c r="I21" s="24">
        <v>674045808</v>
      </c>
      <c r="J21" s="27"/>
      <c r="K21" s="25">
        <v>702702003</v>
      </c>
    </row>
    <row r="22" spans="1:11" x14ac:dyDescent="0.2">
      <c r="A22" s="21" t="s">
        <v>15</v>
      </c>
      <c r="B22" s="22">
        <v>1</v>
      </c>
      <c r="C22" s="22">
        <v>0</v>
      </c>
      <c r="D22" s="22">
        <v>1</v>
      </c>
      <c r="E22" s="22">
        <v>5</v>
      </c>
      <c r="F22" s="22">
        <v>16</v>
      </c>
      <c r="G22" s="26" t="s">
        <v>32</v>
      </c>
      <c r="H22" s="24">
        <v>1940338756</v>
      </c>
      <c r="I22" s="24"/>
      <c r="J22" s="27"/>
      <c r="K22" s="25">
        <v>1940338756</v>
      </c>
    </row>
    <row r="23" spans="1:11" x14ac:dyDescent="0.2">
      <c r="A23" s="21" t="s">
        <v>15</v>
      </c>
      <c r="B23" s="22">
        <v>1</v>
      </c>
      <c r="C23" s="22">
        <v>0</v>
      </c>
      <c r="D23" s="22">
        <v>1</v>
      </c>
      <c r="E23" s="22">
        <v>5</v>
      </c>
      <c r="F23" s="22">
        <v>47</v>
      </c>
      <c r="G23" s="26" t="s">
        <v>33</v>
      </c>
      <c r="H23" s="24"/>
      <c r="I23" s="24">
        <v>158777484</v>
      </c>
      <c r="J23" s="27"/>
      <c r="K23" s="25">
        <v>158777484</v>
      </c>
    </row>
    <row r="24" spans="1:11" x14ac:dyDescent="0.2">
      <c r="A24" s="21" t="s">
        <v>15</v>
      </c>
      <c r="B24" s="22">
        <v>1</v>
      </c>
      <c r="C24" s="22">
        <v>0</v>
      </c>
      <c r="D24" s="22">
        <v>1</v>
      </c>
      <c r="E24" s="22">
        <v>5</v>
      </c>
      <c r="F24" s="22">
        <v>92</v>
      </c>
      <c r="G24" s="26" t="s">
        <v>34</v>
      </c>
      <c r="H24" s="24">
        <v>71236543</v>
      </c>
      <c r="I24" s="24"/>
      <c r="J24" s="27"/>
      <c r="K24" s="25">
        <v>71236543</v>
      </c>
    </row>
    <row r="25" spans="1:11" ht="31.5" x14ac:dyDescent="0.2">
      <c r="A25" s="16" t="s">
        <v>15</v>
      </c>
      <c r="B25" s="17">
        <v>1</v>
      </c>
      <c r="C25" s="17">
        <v>0</v>
      </c>
      <c r="D25" s="17">
        <v>1</v>
      </c>
      <c r="E25" s="17">
        <v>9</v>
      </c>
      <c r="F25" s="17"/>
      <c r="G25" s="18" t="s">
        <v>35</v>
      </c>
      <c r="H25" s="19">
        <f>SUM(H26:H27)</f>
        <v>0</v>
      </c>
      <c r="I25" s="19">
        <f t="shared" ref="I25:K25" si="7">SUM(I26:I27)</f>
        <v>235200000</v>
      </c>
      <c r="J25" s="19">
        <f t="shared" si="7"/>
        <v>0</v>
      </c>
      <c r="K25" s="19">
        <f t="shared" si="7"/>
        <v>235200000</v>
      </c>
    </row>
    <row r="26" spans="1:11" x14ac:dyDescent="0.2">
      <c r="A26" s="21" t="s">
        <v>15</v>
      </c>
      <c r="B26" s="22">
        <v>1</v>
      </c>
      <c r="C26" s="22">
        <v>0</v>
      </c>
      <c r="D26" s="22">
        <v>1</v>
      </c>
      <c r="E26" s="22">
        <v>9</v>
      </c>
      <c r="F26" s="22">
        <v>1</v>
      </c>
      <c r="G26" s="23" t="s">
        <v>36</v>
      </c>
      <c r="H26" s="24"/>
      <c r="I26" s="24">
        <v>68739297</v>
      </c>
      <c r="J26" s="24"/>
      <c r="K26" s="25">
        <v>68739297</v>
      </c>
    </row>
    <row r="27" spans="1:11" x14ac:dyDescent="0.2">
      <c r="A27" s="21" t="s">
        <v>15</v>
      </c>
      <c r="B27" s="22">
        <v>1</v>
      </c>
      <c r="C27" s="22">
        <v>0</v>
      </c>
      <c r="D27" s="22">
        <v>1</v>
      </c>
      <c r="E27" s="22">
        <v>9</v>
      </c>
      <c r="F27" s="22">
        <v>3</v>
      </c>
      <c r="G27" s="23" t="s">
        <v>37</v>
      </c>
      <c r="H27" s="24"/>
      <c r="I27" s="24">
        <v>166460703</v>
      </c>
      <c r="J27" s="24"/>
      <c r="K27" s="25">
        <v>166460703</v>
      </c>
    </row>
    <row r="28" spans="1:11" ht="31.5" x14ac:dyDescent="0.2">
      <c r="A28" s="16" t="s">
        <v>15</v>
      </c>
      <c r="B28" s="17">
        <v>1</v>
      </c>
      <c r="C28" s="17">
        <v>0</v>
      </c>
      <c r="D28" s="17">
        <v>1</v>
      </c>
      <c r="E28" s="17">
        <v>10</v>
      </c>
      <c r="F28" s="17"/>
      <c r="G28" s="18" t="s">
        <v>135</v>
      </c>
      <c r="H28" s="19"/>
      <c r="I28" s="19">
        <v>1704275000</v>
      </c>
      <c r="J28" s="19"/>
      <c r="K28" s="20">
        <v>1704275000</v>
      </c>
    </row>
    <row r="29" spans="1:11" ht="15.75" x14ac:dyDescent="0.2">
      <c r="A29" s="16" t="s">
        <v>15</v>
      </c>
      <c r="B29" s="17">
        <v>1</v>
      </c>
      <c r="C29" s="17">
        <v>0</v>
      </c>
      <c r="D29" s="17">
        <v>2</v>
      </c>
      <c r="E29" s="17"/>
      <c r="F29" s="17"/>
      <c r="G29" s="18" t="s">
        <v>38</v>
      </c>
      <c r="H29" s="19">
        <f>SUM(H30:H32)</f>
        <v>0</v>
      </c>
      <c r="I29" s="19">
        <f t="shared" ref="I29:K29" si="8">SUM(I30:I32)</f>
        <v>6345309000</v>
      </c>
      <c r="J29" s="19">
        <f t="shared" si="8"/>
        <v>0</v>
      </c>
      <c r="K29" s="19">
        <f t="shared" si="8"/>
        <v>6345309000</v>
      </c>
    </row>
    <row r="30" spans="1:11" x14ac:dyDescent="0.2">
      <c r="A30" s="21" t="s">
        <v>15</v>
      </c>
      <c r="B30" s="22">
        <v>1</v>
      </c>
      <c r="C30" s="22">
        <v>0</v>
      </c>
      <c r="D30" s="22">
        <v>2</v>
      </c>
      <c r="E30" s="22">
        <v>100</v>
      </c>
      <c r="F30" s="22"/>
      <c r="G30" s="28" t="s">
        <v>39</v>
      </c>
      <c r="H30" s="29"/>
      <c r="I30" s="29">
        <v>50000000</v>
      </c>
      <c r="J30" s="29"/>
      <c r="K30" s="25">
        <v>50000000</v>
      </c>
    </row>
    <row r="31" spans="1:11" x14ac:dyDescent="0.2">
      <c r="A31" s="21" t="s">
        <v>15</v>
      </c>
      <c r="B31" s="22">
        <v>1</v>
      </c>
      <c r="C31" s="22">
        <v>0</v>
      </c>
      <c r="D31" s="22">
        <v>2</v>
      </c>
      <c r="E31" s="22">
        <v>12</v>
      </c>
      <c r="F31" s="22"/>
      <c r="G31" s="28" t="s">
        <v>40</v>
      </c>
      <c r="H31" s="29"/>
      <c r="I31" s="29">
        <v>744374800</v>
      </c>
      <c r="J31" s="29"/>
      <c r="K31" s="25">
        <v>744374800</v>
      </c>
    </row>
    <row r="32" spans="1:11" x14ac:dyDescent="0.2">
      <c r="A32" s="21" t="s">
        <v>15</v>
      </c>
      <c r="B32" s="22">
        <v>1</v>
      </c>
      <c r="C32" s="22">
        <v>0</v>
      </c>
      <c r="D32" s="22">
        <v>2</v>
      </c>
      <c r="E32" s="22">
        <v>14</v>
      </c>
      <c r="F32" s="22"/>
      <c r="G32" s="28" t="s">
        <v>41</v>
      </c>
      <c r="H32" s="29"/>
      <c r="I32" s="29">
        <v>5550934200</v>
      </c>
      <c r="J32" s="29"/>
      <c r="K32" s="25">
        <v>5550934200</v>
      </c>
    </row>
    <row r="33" spans="1:11" ht="31.5" x14ac:dyDescent="0.2">
      <c r="A33" s="16" t="s">
        <v>15</v>
      </c>
      <c r="B33" s="17">
        <v>1</v>
      </c>
      <c r="C33" s="17">
        <v>0</v>
      </c>
      <c r="D33" s="17">
        <v>5</v>
      </c>
      <c r="E33" s="17"/>
      <c r="F33" s="17"/>
      <c r="G33" s="18" t="s">
        <v>42</v>
      </c>
      <c r="H33" s="19">
        <f>+H34+H38</f>
        <v>3141351000</v>
      </c>
      <c r="I33" s="19">
        <f t="shared" ref="I33:K33" si="9">+I34+I38</f>
        <v>5657256000</v>
      </c>
      <c r="J33" s="19">
        <f t="shared" si="9"/>
        <v>0</v>
      </c>
      <c r="K33" s="19">
        <f t="shared" si="9"/>
        <v>8798607000</v>
      </c>
    </row>
    <row r="34" spans="1:11" ht="31.5" x14ac:dyDescent="0.25">
      <c r="A34" s="30" t="s">
        <v>15</v>
      </c>
      <c r="B34" s="31">
        <v>1</v>
      </c>
      <c r="C34" s="31">
        <v>0</v>
      </c>
      <c r="D34" s="31">
        <v>5</v>
      </c>
      <c r="E34" s="31">
        <v>1</v>
      </c>
      <c r="F34" s="22"/>
      <c r="G34" s="32" t="s">
        <v>43</v>
      </c>
      <c r="H34" s="33">
        <f>SUM(H35:H37)</f>
        <v>2091351000</v>
      </c>
      <c r="I34" s="33">
        <f t="shared" ref="I34:K34" si="10">SUM(I35:I37)</f>
        <v>1821289307</v>
      </c>
      <c r="J34" s="33">
        <f t="shared" si="10"/>
        <v>0</v>
      </c>
      <c r="K34" s="33">
        <f t="shared" si="10"/>
        <v>3912640307</v>
      </c>
    </row>
    <row r="35" spans="1:11" x14ac:dyDescent="0.2">
      <c r="A35" s="21" t="s">
        <v>15</v>
      </c>
      <c r="B35" s="22">
        <v>1</v>
      </c>
      <c r="C35" s="22">
        <v>0</v>
      </c>
      <c r="D35" s="22">
        <v>5</v>
      </c>
      <c r="E35" s="22">
        <v>1</v>
      </c>
      <c r="F35" s="22">
        <v>1</v>
      </c>
      <c r="G35" s="26" t="s">
        <v>44</v>
      </c>
      <c r="H35" s="27">
        <v>262315205</v>
      </c>
      <c r="I35" s="27">
        <v>715530376</v>
      </c>
      <c r="J35" s="27"/>
      <c r="K35" s="25">
        <v>977845581</v>
      </c>
    </row>
    <row r="36" spans="1:11" x14ac:dyDescent="0.2">
      <c r="A36" s="21" t="s">
        <v>15</v>
      </c>
      <c r="B36" s="22">
        <v>1</v>
      </c>
      <c r="C36" s="22">
        <v>0</v>
      </c>
      <c r="D36" s="22">
        <v>5</v>
      </c>
      <c r="E36" s="22">
        <v>1</v>
      </c>
      <c r="F36" s="22">
        <v>3</v>
      </c>
      <c r="G36" s="26" t="s">
        <v>45</v>
      </c>
      <c r="H36" s="27"/>
      <c r="I36" s="27">
        <v>1105758931</v>
      </c>
      <c r="J36" s="27"/>
      <c r="K36" s="25">
        <v>1105758931</v>
      </c>
    </row>
    <row r="37" spans="1:11" x14ac:dyDescent="0.2">
      <c r="A37" s="21" t="s">
        <v>15</v>
      </c>
      <c r="B37" s="22">
        <v>1</v>
      </c>
      <c r="C37" s="22">
        <v>0</v>
      </c>
      <c r="D37" s="22">
        <v>5</v>
      </c>
      <c r="E37" s="22">
        <v>1</v>
      </c>
      <c r="F37" s="22">
        <v>4</v>
      </c>
      <c r="G37" s="34" t="s">
        <v>46</v>
      </c>
      <c r="H37" s="27">
        <v>1829035795</v>
      </c>
      <c r="I37" s="27"/>
      <c r="J37" s="35"/>
      <c r="K37" s="25">
        <v>1829035795</v>
      </c>
    </row>
    <row r="38" spans="1:11" ht="15.75" x14ac:dyDescent="0.2">
      <c r="A38" s="30" t="s">
        <v>15</v>
      </c>
      <c r="B38" s="31">
        <v>1</v>
      </c>
      <c r="C38" s="31">
        <v>0</v>
      </c>
      <c r="D38" s="31">
        <v>5</v>
      </c>
      <c r="E38" s="31">
        <v>2</v>
      </c>
      <c r="F38" s="31"/>
      <c r="G38" s="36" t="s">
        <v>47</v>
      </c>
      <c r="H38" s="37">
        <f>SUM(H39:H43)</f>
        <v>1050000000</v>
      </c>
      <c r="I38" s="37">
        <f t="shared" ref="I38:K38" si="11">SUM(I39:I43)</f>
        <v>3835966693</v>
      </c>
      <c r="J38" s="37">
        <f t="shared" si="11"/>
        <v>0</v>
      </c>
      <c r="K38" s="37">
        <f t="shared" si="11"/>
        <v>4885966693</v>
      </c>
    </row>
    <row r="39" spans="1:11" x14ac:dyDescent="0.2">
      <c r="A39" s="21" t="s">
        <v>15</v>
      </c>
      <c r="B39" s="22">
        <v>1</v>
      </c>
      <c r="C39" s="22">
        <v>0</v>
      </c>
      <c r="D39" s="22">
        <v>5</v>
      </c>
      <c r="E39" s="22">
        <v>2</v>
      </c>
      <c r="F39" s="22">
        <v>2</v>
      </c>
      <c r="G39" s="28" t="s">
        <v>48</v>
      </c>
      <c r="H39" s="29">
        <v>1050000000</v>
      </c>
      <c r="I39" s="29">
        <v>952033582</v>
      </c>
      <c r="J39" s="29"/>
      <c r="K39" s="25">
        <v>2002033582</v>
      </c>
    </row>
    <row r="40" spans="1:11" x14ac:dyDescent="0.2">
      <c r="A40" s="21" t="s">
        <v>15</v>
      </c>
      <c r="B40" s="22">
        <v>1</v>
      </c>
      <c r="C40" s="22">
        <v>0</v>
      </c>
      <c r="D40" s="22">
        <v>5</v>
      </c>
      <c r="E40" s="22">
        <v>2</v>
      </c>
      <c r="F40" s="22">
        <v>3</v>
      </c>
      <c r="G40" s="28" t="s">
        <v>49</v>
      </c>
      <c r="H40" s="29"/>
      <c r="I40" s="29">
        <v>1191084090</v>
      </c>
      <c r="J40" s="29"/>
      <c r="K40" s="25">
        <v>1191084090</v>
      </c>
    </row>
    <row r="41" spans="1:11" ht="30" x14ac:dyDescent="0.2">
      <c r="A41" s="21" t="s">
        <v>15</v>
      </c>
      <c r="B41" s="22">
        <v>1</v>
      </c>
      <c r="C41" s="22">
        <v>0</v>
      </c>
      <c r="D41" s="22">
        <v>5</v>
      </c>
      <c r="E41" s="22">
        <v>2</v>
      </c>
      <c r="F41" s="22">
        <v>7</v>
      </c>
      <c r="G41" s="38" t="s">
        <v>50</v>
      </c>
      <c r="H41" s="29"/>
      <c r="I41" s="39">
        <v>545542045</v>
      </c>
      <c r="J41" s="29"/>
      <c r="K41" s="25">
        <v>545542045</v>
      </c>
    </row>
    <row r="42" spans="1:11" x14ac:dyDescent="0.2">
      <c r="A42" s="21" t="s">
        <v>15</v>
      </c>
      <c r="B42" s="22">
        <v>1</v>
      </c>
      <c r="C42" s="22">
        <v>0</v>
      </c>
      <c r="D42" s="22">
        <v>5</v>
      </c>
      <c r="E42" s="22">
        <v>6</v>
      </c>
      <c r="F42" s="22"/>
      <c r="G42" s="26" t="s">
        <v>51</v>
      </c>
      <c r="H42" s="29"/>
      <c r="I42" s="29">
        <v>708384186</v>
      </c>
      <c r="J42" s="27"/>
      <c r="K42" s="25">
        <v>708384186</v>
      </c>
    </row>
    <row r="43" spans="1:11" x14ac:dyDescent="0.2">
      <c r="A43" s="21" t="s">
        <v>15</v>
      </c>
      <c r="B43" s="22">
        <v>1</v>
      </c>
      <c r="C43" s="22">
        <v>0</v>
      </c>
      <c r="D43" s="22">
        <v>5</v>
      </c>
      <c r="E43" s="22">
        <v>7</v>
      </c>
      <c r="F43" s="22"/>
      <c r="G43" s="26" t="s">
        <v>52</v>
      </c>
      <c r="H43" s="29"/>
      <c r="I43" s="29">
        <v>438922790</v>
      </c>
      <c r="J43" s="27"/>
      <c r="K43" s="25">
        <v>438922790</v>
      </c>
    </row>
    <row r="44" spans="1:11" ht="15.75" x14ac:dyDescent="0.2">
      <c r="A44" s="40" t="s">
        <v>15</v>
      </c>
      <c r="B44" s="9">
        <v>2</v>
      </c>
      <c r="C44" s="9"/>
      <c r="D44" s="9"/>
      <c r="E44" s="9"/>
      <c r="F44" s="9"/>
      <c r="G44" s="41" t="s">
        <v>53</v>
      </c>
      <c r="H44" s="42">
        <f>+H45+H49</f>
        <v>4887029000</v>
      </c>
      <c r="I44" s="42">
        <f t="shared" ref="I44:K44" si="12">+I45+I49</f>
        <v>4791920000</v>
      </c>
      <c r="J44" s="42">
        <f t="shared" si="12"/>
        <v>6592712000</v>
      </c>
      <c r="K44" s="42">
        <f t="shared" si="12"/>
        <v>16271661000.4</v>
      </c>
    </row>
    <row r="45" spans="1:11" ht="15.75" x14ac:dyDescent="0.2">
      <c r="A45" s="16" t="s">
        <v>15</v>
      </c>
      <c r="B45" s="17">
        <v>2</v>
      </c>
      <c r="C45" s="17">
        <v>0</v>
      </c>
      <c r="D45" s="17">
        <v>3</v>
      </c>
      <c r="E45" s="17"/>
      <c r="F45" s="17"/>
      <c r="G45" s="18" t="s">
        <v>54</v>
      </c>
      <c r="H45" s="19">
        <f t="shared" ref="H45:K45" si="13">SUM(H46:H48)</f>
        <v>0</v>
      </c>
      <c r="I45" s="19">
        <f t="shared" si="13"/>
        <v>130289000</v>
      </c>
      <c r="J45" s="19">
        <f t="shared" si="13"/>
        <v>0</v>
      </c>
      <c r="K45" s="19">
        <f t="shared" si="13"/>
        <v>130289000</v>
      </c>
    </row>
    <row r="46" spans="1:11" x14ac:dyDescent="0.2">
      <c r="A46" s="21" t="s">
        <v>15</v>
      </c>
      <c r="B46" s="22">
        <v>2</v>
      </c>
      <c r="C46" s="22">
        <v>0</v>
      </c>
      <c r="D46" s="22">
        <v>3</v>
      </c>
      <c r="E46" s="22">
        <v>50</v>
      </c>
      <c r="F46" s="22">
        <v>2</v>
      </c>
      <c r="G46" s="26" t="s">
        <v>55</v>
      </c>
      <c r="H46" s="27"/>
      <c r="I46" s="27">
        <v>2000000</v>
      </c>
      <c r="J46" s="27"/>
      <c r="K46" s="25">
        <v>2000000</v>
      </c>
    </row>
    <row r="47" spans="1:11" x14ac:dyDescent="0.2">
      <c r="A47" s="21" t="s">
        <v>15</v>
      </c>
      <c r="B47" s="22">
        <v>2</v>
      </c>
      <c r="C47" s="22">
        <v>0</v>
      </c>
      <c r="D47" s="22">
        <v>3</v>
      </c>
      <c r="E47" s="22">
        <v>50</v>
      </c>
      <c r="F47" s="22">
        <v>3</v>
      </c>
      <c r="G47" s="26" t="s">
        <v>56</v>
      </c>
      <c r="H47" s="27"/>
      <c r="I47" s="27">
        <v>46298000</v>
      </c>
      <c r="J47" s="27"/>
      <c r="K47" s="25">
        <v>46298000</v>
      </c>
    </row>
    <row r="48" spans="1:11" x14ac:dyDescent="0.2">
      <c r="A48" s="21" t="s">
        <v>15</v>
      </c>
      <c r="B48" s="22">
        <v>2</v>
      </c>
      <c r="C48" s="22">
        <v>0</v>
      </c>
      <c r="D48" s="22">
        <v>3</v>
      </c>
      <c r="E48" s="22">
        <v>50</v>
      </c>
      <c r="F48" s="22">
        <v>90</v>
      </c>
      <c r="G48" s="26" t="s">
        <v>57</v>
      </c>
      <c r="H48" s="27"/>
      <c r="I48" s="27">
        <v>81991000</v>
      </c>
      <c r="J48" s="27"/>
      <c r="K48" s="25">
        <v>81991000</v>
      </c>
    </row>
    <row r="49" spans="1:11" ht="15.75" x14ac:dyDescent="0.2">
      <c r="A49" s="16" t="s">
        <v>15</v>
      </c>
      <c r="B49" s="17">
        <v>2</v>
      </c>
      <c r="C49" s="17">
        <v>0</v>
      </c>
      <c r="D49" s="17">
        <v>4</v>
      </c>
      <c r="E49" s="17"/>
      <c r="F49" s="17"/>
      <c r="G49" s="18" t="s">
        <v>58</v>
      </c>
      <c r="H49" s="19">
        <f>+H50+H56+H58+H68+H77+H81+H85+H92+H94+H96+H99+H100+H106+H107</f>
        <v>4887029000</v>
      </c>
      <c r="I49" s="19">
        <f>+I50+I56+I58+I68+I77+I81+I85+I92+I94+I96+I99+I100+I106+I107</f>
        <v>4661631000</v>
      </c>
      <c r="J49" s="19">
        <f>+J50+J56+J58+J68+J77+J81+J85+J92+J94+J96+J99+J100+J106+J107</f>
        <v>6592712000</v>
      </c>
      <c r="K49" s="20">
        <f t="shared" ref="K49" si="14">+K50+K56+K58+K68+K77+K81+K85+K92+K94+K96+K99+K100+K106+K107</f>
        <v>16141372000.4</v>
      </c>
    </row>
    <row r="50" spans="1:11" ht="15.75" x14ac:dyDescent="0.2">
      <c r="A50" s="16" t="s">
        <v>15</v>
      </c>
      <c r="B50" s="17">
        <v>2</v>
      </c>
      <c r="C50" s="17">
        <v>0</v>
      </c>
      <c r="D50" s="17">
        <v>4</v>
      </c>
      <c r="E50" s="17">
        <v>1</v>
      </c>
      <c r="F50" s="17"/>
      <c r="G50" s="18" t="s">
        <v>59</v>
      </c>
      <c r="H50" s="19">
        <f>SUM(H51:H55)</f>
        <v>121810217</v>
      </c>
      <c r="I50" s="19">
        <f t="shared" ref="I50:K50" si="15">SUM(I51:I55)</f>
        <v>0</v>
      </c>
      <c r="J50" s="19">
        <f t="shared" si="15"/>
        <v>29380145</v>
      </c>
      <c r="K50" s="19">
        <f t="shared" si="15"/>
        <v>151190362</v>
      </c>
    </row>
    <row r="51" spans="1:11" x14ac:dyDescent="0.2">
      <c r="A51" s="21" t="s">
        <v>15</v>
      </c>
      <c r="B51" s="22">
        <v>2</v>
      </c>
      <c r="C51" s="22">
        <v>0</v>
      </c>
      <c r="D51" s="22">
        <v>4</v>
      </c>
      <c r="E51" s="22">
        <v>1</v>
      </c>
      <c r="F51" s="22">
        <v>3</v>
      </c>
      <c r="G51" s="26" t="s">
        <v>60</v>
      </c>
      <c r="H51" s="27"/>
      <c r="I51" s="27"/>
      <c r="J51" s="27"/>
      <c r="K51" s="25">
        <f>+H51+I51+J51</f>
        <v>0</v>
      </c>
    </row>
    <row r="52" spans="1:11" x14ac:dyDescent="0.2">
      <c r="A52" s="21" t="s">
        <v>15</v>
      </c>
      <c r="B52" s="22">
        <v>2</v>
      </c>
      <c r="C52" s="22">
        <v>0</v>
      </c>
      <c r="D52" s="22">
        <v>4</v>
      </c>
      <c r="E52" s="22">
        <v>1</v>
      </c>
      <c r="F52" s="22">
        <v>8</v>
      </c>
      <c r="G52" s="26" t="s">
        <v>61</v>
      </c>
      <c r="H52" s="27">
        <v>120000000</v>
      </c>
      <c r="I52" s="27"/>
      <c r="J52" s="27"/>
      <c r="K52" s="25">
        <f t="shared" ref="K52:K55" si="16">+H52+I52+J52</f>
        <v>120000000</v>
      </c>
    </row>
    <row r="53" spans="1:11" x14ac:dyDescent="0.2">
      <c r="A53" s="21" t="s">
        <v>15</v>
      </c>
      <c r="B53" s="22">
        <v>2</v>
      </c>
      <c r="C53" s="22">
        <v>0</v>
      </c>
      <c r="D53" s="22">
        <v>4</v>
      </c>
      <c r="E53" s="22">
        <v>1</v>
      </c>
      <c r="F53" s="22">
        <v>9</v>
      </c>
      <c r="G53" s="26" t="s">
        <v>62</v>
      </c>
      <c r="H53" s="27"/>
      <c r="I53" s="27"/>
      <c r="J53" s="27"/>
      <c r="K53" s="25">
        <f t="shared" si="16"/>
        <v>0</v>
      </c>
    </row>
    <row r="54" spans="1:11" x14ac:dyDescent="0.2">
      <c r="A54" s="21" t="s">
        <v>15</v>
      </c>
      <c r="B54" s="22">
        <v>2</v>
      </c>
      <c r="C54" s="22">
        <v>0</v>
      </c>
      <c r="D54" s="22">
        <v>4</v>
      </c>
      <c r="E54" s="22">
        <v>1</v>
      </c>
      <c r="F54" s="22">
        <v>25</v>
      </c>
      <c r="G54" s="26" t="s">
        <v>63</v>
      </c>
      <c r="H54" s="27">
        <v>1810217</v>
      </c>
      <c r="I54" s="27"/>
      <c r="J54" s="27">
        <v>19380145</v>
      </c>
      <c r="K54" s="25">
        <f t="shared" si="16"/>
        <v>21190362</v>
      </c>
    </row>
    <row r="55" spans="1:11" x14ac:dyDescent="0.2">
      <c r="A55" s="21" t="s">
        <v>15</v>
      </c>
      <c r="B55" s="22">
        <v>2</v>
      </c>
      <c r="C55" s="22">
        <v>0</v>
      </c>
      <c r="D55" s="22">
        <v>4</v>
      </c>
      <c r="E55" s="22">
        <v>1</v>
      </c>
      <c r="F55" s="22">
        <v>26</v>
      </c>
      <c r="G55" s="26" t="s">
        <v>64</v>
      </c>
      <c r="H55" s="27"/>
      <c r="I55" s="27"/>
      <c r="J55" s="27">
        <v>10000000</v>
      </c>
      <c r="K55" s="25">
        <f t="shared" si="16"/>
        <v>10000000</v>
      </c>
    </row>
    <row r="56" spans="1:11" ht="15.75" x14ac:dyDescent="0.2">
      <c r="A56" s="44" t="s">
        <v>15</v>
      </c>
      <c r="B56" s="45">
        <v>2</v>
      </c>
      <c r="C56" s="45">
        <v>0</v>
      </c>
      <c r="D56" s="45">
        <v>4</v>
      </c>
      <c r="E56" s="45"/>
      <c r="F56" s="45"/>
      <c r="G56" s="18" t="s">
        <v>65</v>
      </c>
      <c r="H56" s="19">
        <f>+H57</f>
        <v>46000000</v>
      </c>
      <c r="I56" s="19">
        <f t="shared" ref="I56:K56" si="17">+I57</f>
        <v>0</v>
      </c>
      <c r="J56" s="19">
        <f t="shared" si="17"/>
        <v>0</v>
      </c>
      <c r="K56" s="19">
        <f t="shared" si="17"/>
        <v>46000000</v>
      </c>
    </row>
    <row r="57" spans="1:11" ht="15.75" x14ac:dyDescent="0.2">
      <c r="A57" s="21" t="s">
        <v>15</v>
      </c>
      <c r="B57" s="22">
        <v>2</v>
      </c>
      <c r="C57" s="22">
        <v>0</v>
      </c>
      <c r="D57" s="22">
        <v>4</v>
      </c>
      <c r="E57" s="31">
        <v>2</v>
      </c>
      <c r="F57" s="22">
        <v>2</v>
      </c>
      <c r="G57" s="26" t="s">
        <v>66</v>
      </c>
      <c r="H57" s="27">
        <v>46000000</v>
      </c>
      <c r="I57" s="27"/>
      <c r="J57" s="27"/>
      <c r="K57" s="25">
        <v>46000000</v>
      </c>
    </row>
    <row r="58" spans="1:11" ht="15.75" x14ac:dyDescent="0.25">
      <c r="A58" s="44" t="s">
        <v>15</v>
      </c>
      <c r="B58" s="45">
        <v>2</v>
      </c>
      <c r="C58" s="45">
        <v>0</v>
      </c>
      <c r="D58" s="45">
        <v>4</v>
      </c>
      <c r="E58" s="17"/>
      <c r="F58" s="45"/>
      <c r="G58" s="46" t="s">
        <v>67</v>
      </c>
      <c r="H58" s="47">
        <f>SUM(H59:H67)</f>
        <v>257823718</v>
      </c>
      <c r="I58" s="47">
        <f t="shared" ref="I58:K58" si="18">SUM(I59:I67)</f>
        <v>170303489</v>
      </c>
      <c r="J58" s="47">
        <f t="shared" si="18"/>
        <v>0</v>
      </c>
      <c r="K58" s="47">
        <f t="shared" si="18"/>
        <v>428127207.39999998</v>
      </c>
    </row>
    <row r="59" spans="1:11" ht="15.75" x14ac:dyDescent="0.2">
      <c r="A59" s="21" t="s">
        <v>15</v>
      </c>
      <c r="B59" s="22">
        <v>2</v>
      </c>
      <c r="C59" s="22">
        <v>0</v>
      </c>
      <c r="D59" s="22">
        <v>4</v>
      </c>
      <c r="E59" s="31">
        <v>4</v>
      </c>
      <c r="F59" s="22">
        <v>1</v>
      </c>
      <c r="G59" s="28" t="s">
        <v>68</v>
      </c>
      <c r="H59" s="27"/>
      <c r="I59" s="27">
        <v>50600000</v>
      </c>
      <c r="J59" s="27"/>
      <c r="K59" s="25">
        <f t="shared" ref="K59:K63" si="19">+H59+I59+J59</f>
        <v>50600000</v>
      </c>
    </row>
    <row r="60" spans="1:11" ht="15.75" x14ac:dyDescent="0.2">
      <c r="A60" s="21" t="s">
        <v>15</v>
      </c>
      <c r="B60" s="22">
        <v>2</v>
      </c>
      <c r="C60" s="22">
        <v>0</v>
      </c>
      <c r="D60" s="22">
        <v>4</v>
      </c>
      <c r="E60" s="31">
        <v>4</v>
      </c>
      <c r="F60" s="22">
        <v>2</v>
      </c>
      <c r="G60" s="28" t="s">
        <v>69</v>
      </c>
      <c r="H60" s="27"/>
      <c r="I60" s="27">
        <v>15000000</v>
      </c>
      <c r="J60" s="27"/>
      <c r="K60" s="25">
        <f t="shared" si="19"/>
        <v>15000000</v>
      </c>
    </row>
    <row r="61" spans="1:11" ht="15.75" x14ac:dyDescent="0.2">
      <c r="A61" s="21" t="s">
        <v>15</v>
      </c>
      <c r="B61" s="22">
        <v>2</v>
      </c>
      <c r="C61" s="22">
        <v>0</v>
      </c>
      <c r="D61" s="22">
        <v>4</v>
      </c>
      <c r="E61" s="31">
        <v>4</v>
      </c>
      <c r="F61" s="22">
        <v>6</v>
      </c>
      <c r="G61" s="28" t="s">
        <v>70</v>
      </c>
      <c r="H61" s="27"/>
      <c r="I61" s="27"/>
      <c r="J61" s="27"/>
      <c r="K61" s="25">
        <f t="shared" si="19"/>
        <v>0</v>
      </c>
    </row>
    <row r="62" spans="1:11" ht="15.75" x14ac:dyDescent="0.2">
      <c r="A62" s="21" t="s">
        <v>15</v>
      </c>
      <c r="B62" s="22">
        <v>2</v>
      </c>
      <c r="C62" s="22">
        <v>0</v>
      </c>
      <c r="D62" s="22">
        <v>4</v>
      </c>
      <c r="E62" s="31">
        <v>4</v>
      </c>
      <c r="F62" s="22">
        <v>13</v>
      </c>
      <c r="G62" s="26" t="s">
        <v>71</v>
      </c>
      <c r="H62" s="27"/>
      <c r="I62" s="27"/>
      <c r="J62" s="27"/>
      <c r="K62" s="25">
        <f t="shared" si="19"/>
        <v>0</v>
      </c>
    </row>
    <row r="63" spans="1:11" ht="15.75" x14ac:dyDescent="0.2">
      <c r="A63" s="21" t="s">
        <v>15</v>
      </c>
      <c r="B63" s="22">
        <v>2</v>
      </c>
      <c r="C63" s="22">
        <v>0</v>
      </c>
      <c r="D63" s="22">
        <v>4</v>
      </c>
      <c r="E63" s="31">
        <v>4</v>
      </c>
      <c r="F63" s="22">
        <v>15</v>
      </c>
      <c r="G63" s="26" t="s">
        <v>72</v>
      </c>
      <c r="H63" s="27">
        <v>45000000</v>
      </c>
      <c r="I63" s="27"/>
      <c r="J63" s="27"/>
      <c r="K63" s="25">
        <f t="shared" si="19"/>
        <v>45000000</v>
      </c>
    </row>
    <row r="64" spans="1:11" ht="15.75" x14ac:dyDescent="0.2">
      <c r="A64" s="21" t="s">
        <v>15</v>
      </c>
      <c r="B64" s="22">
        <v>2</v>
      </c>
      <c r="C64" s="22">
        <v>0</v>
      </c>
      <c r="D64" s="22">
        <v>4</v>
      </c>
      <c r="E64" s="31">
        <v>4</v>
      </c>
      <c r="F64" s="22">
        <v>17</v>
      </c>
      <c r="G64" s="26" t="s">
        <v>73</v>
      </c>
      <c r="H64" s="27">
        <v>44721409</v>
      </c>
      <c r="I64" s="27">
        <v>36020402</v>
      </c>
      <c r="J64" s="27"/>
      <c r="K64" s="25">
        <f>+[1]REP_EPG034_EjecucionPresupuesta!$S$47+[1]REP_EPG034_EjecucionPresupuesta!$S$48</f>
        <v>80741811.400000006</v>
      </c>
    </row>
    <row r="65" spans="1:11" ht="15.75" x14ac:dyDescent="0.2">
      <c r="A65" s="21" t="s">
        <v>15</v>
      </c>
      <c r="B65" s="22">
        <v>2</v>
      </c>
      <c r="C65" s="22">
        <v>0</v>
      </c>
      <c r="D65" s="22">
        <v>4</v>
      </c>
      <c r="E65" s="31">
        <v>4</v>
      </c>
      <c r="F65" s="22">
        <v>18</v>
      </c>
      <c r="G65" s="26" t="s">
        <v>74</v>
      </c>
      <c r="H65" s="27">
        <v>38102309</v>
      </c>
      <c r="I65" s="27">
        <v>20583087</v>
      </c>
      <c r="J65" s="27"/>
      <c r="K65" s="25">
        <f t="shared" ref="K65:K98" si="20">+H65+I65+J65</f>
        <v>58685396</v>
      </c>
    </row>
    <row r="66" spans="1:11" ht="15.75" x14ac:dyDescent="0.2">
      <c r="A66" s="21" t="s">
        <v>15</v>
      </c>
      <c r="B66" s="22">
        <v>2</v>
      </c>
      <c r="C66" s="22">
        <v>0</v>
      </c>
      <c r="D66" s="22">
        <v>4</v>
      </c>
      <c r="E66" s="31">
        <v>4</v>
      </c>
      <c r="F66" s="22">
        <v>20</v>
      </c>
      <c r="G66" s="26" t="s">
        <v>75</v>
      </c>
      <c r="H66" s="27"/>
      <c r="I66" s="27"/>
      <c r="J66" s="27"/>
      <c r="K66" s="25">
        <f t="shared" si="20"/>
        <v>0</v>
      </c>
    </row>
    <row r="67" spans="1:11" ht="15.75" x14ac:dyDescent="0.2">
      <c r="A67" s="21" t="s">
        <v>15</v>
      </c>
      <c r="B67" s="22">
        <v>2</v>
      </c>
      <c r="C67" s="22">
        <v>0</v>
      </c>
      <c r="D67" s="22">
        <v>4</v>
      </c>
      <c r="E67" s="31">
        <v>4</v>
      </c>
      <c r="F67" s="22">
        <v>23</v>
      </c>
      <c r="G67" s="28" t="s">
        <v>76</v>
      </c>
      <c r="H67" s="27">
        <v>130000000</v>
      </c>
      <c r="I67" s="27">
        <v>48100000</v>
      </c>
      <c r="J67" s="27"/>
      <c r="K67" s="25">
        <f t="shared" si="20"/>
        <v>178100000</v>
      </c>
    </row>
    <row r="68" spans="1:11" ht="15.75" x14ac:dyDescent="0.25">
      <c r="A68" s="44" t="s">
        <v>15</v>
      </c>
      <c r="B68" s="45">
        <v>2</v>
      </c>
      <c r="C68" s="45">
        <v>0</v>
      </c>
      <c r="D68" s="45">
        <v>4</v>
      </c>
      <c r="E68" s="49">
        <v>5</v>
      </c>
      <c r="F68" s="45"/>
      <c r="G68" s="46" t="s">
        <v>77</v>
      </c>
      <c r="H68" s="47">
        <f>SUM(H69:H76)</f>
        <v>2963996497</v>
      </c>
      <c r="I68" s="47">
        <f t="shared" ref="I68:K68" si="21">SUM(I69:I76)</f>
        <v>959003248</v>
      </c>
      <c r="J68" s="47">
        <f t="shared" si="21"/>
        <v>370417840</v>
      </c>
      <c r="K68" s="47">
        <f t="shared" si="21"/>
        <v>4293417585</v>
      </c>
    </row>
    <row r="69" spans="1:11" x14ac:dyDescent="0.2">
      <c r="A69" s="21" t="s">
        <v>15</v>
      </c>
      <c r="B69" s="22">
        <v>2</v>
      </c>
      <c r="C69" s="22">
        <v>0</v>
      </c>
      <c r="D69" s="22">
        <v>4</v>
      </c>
      <c r="E69" s="50">
        <v>5</v>
      </c>
      <c r="F69" s="22">
        <v>1</v>
      </c>
      <c r="G69" s="26" t="s">
        <v>78</v>
      </c>
      <c r="H69" s="27">
        <v>42000000</v>
      </c>
      <c r="I69" s="27">
        <v>418000000</v>
      </c>
      <c r="J69" s="27"/>
      <c r="K69" s="25">
        <f t="shared" si="20"/>
        <v>460000000</v>
      </c>
    </row>
    <row r="70" spans="1:11" x14ac:dyDescent="0.2">
      <c r="A70" s="21" t="s">
        <v>15</v>
      </c>
      <c r="B70" s="22">
        <v>2</v>
      </c>
      <c r="C70" s="22">
        <v>0</v>
      </c>
      <c r="D70" s="22">
        <v>4</v>
      </c>
      <c r="E70" s="50">
        <v>5</v>
      </c>
      <c r="F70" s="22">
        <v>2</v>
      </c>
      <c r="G70" s="26" t="s">
        <v>79</v>
      </c>
      <c r="H70" s="27">
        <v>414000000</v>
      </c>
      <c r="I70" s="27">
        <v>13500000</v>
      </c>
      <c r="J70" s="27"/>
      <c r="K70" s="25">
        <f t="shared" si="20"/>
        <v>427500000</v>
      </c>
    </row>
    <row r="71" spans="1:11" ht="30" x14ac:dyDescent="0.2">
      <c r="A71" s="21" t="s">
        <v>15</v>
      </c>
      <c r="B71" s="22">
        <v>2</v>
      </c>
      <c r="C71" s="22">
        <v>0</v>
      </c>
      <c r="D71" s="22">
        <v>4</v>
      </c>
      <c r="E71" s="50">
        <v>5</v>
      </c>
      <c r="F71" s="22">
        <v>5</v>
      </c>
      <c r="G71" s="26" t="s">
        <v>80</v>
      </c>
      <c r="H71" s="27"/>
      <c r="I71" s="27"/>
      <c r="J71" s="27"/>
      <c r="K71" s="25">
        <f t="shared" si="20"/>
        <v>0</v>
      </c>
    </row>
    <row r="72" spans="1:11" x14ac:dyDescent="0.2">
      <c r="A72" s="21" t="s">
        <v>15</v>
      </c>
      <c r="B72" s="22">
        <v>2</v>
      </c>
      <c r="C72" s="22">
        <v>0</v>
      </c>
      <c r="D72" s="22">
        <v>4</v>
      </c>
      <c r="E72" s="50">
        <v>5</v>
      </c>
      <c r="F72" s="22">
        <v>6</v>
      </c>
      <c r="G72" s="26" t="s">
        <v>81</v>
      </c>
      <c r="H72" s="27">
        <v>42000000</v>
      </c>
      <c r="I72" s="27">
        <v>8600000</v>
      </c>
      <c r="J72" s="27"/>
      <c r="K72" s="25">
        <f t="shared" si="20"/>
        <v>50600000</v>
      </c>
    </row>
    <row r="73" spans="1:11" x14ac:dyDescent="0.2">
      <c r="A73" s="21" t="s">
        <v>15</v>
      </c>
      <c r="B73" s="22">
        <v>2</v>
      </c>
      <c r="C73" s="22">
        <v>0</v>
      </c>
      <c r="D73" s="22">
        <v>4</v>
      </c>
      <c r="E73" s="50">
        <v>5</v>
      </c>
      <c r="F73" s="22">
        <v>8</v>
      </c>
      <c r="G73" s="26" t="s">
        <v>82</v>
      </c>
      <c r="H73" s="27">
        <v>270317478</v>
      </c>
      <c r="I73" s="27">
        <v>118050057</v>
      </c>
      <c r="J73" s="27">
        <v>82635040</v>
      </c>
      <c r="K73" s="25">
        <f t="shared" si="20"/>
        <v>471002575</v>
      </c>
    </row>
    <row r="74" spans="1:11" x14ac:dyDescent="0.2">
      <c r="A74" s="21" t="s">
        <v>15</v>
      </c>
      <c r="B74" s="22">
        <v>2</v>
      </c>
      <c r="C74" s="22">
        <v>0</v>
      </c>
      <c r="D74" s="22">
        <v>4</v>
      </c>
      <c r="E74" s="50">
        <v>5</v>
      </c>
      <c r="F74" s="22">
        <v>10</v>
      </c>
      <c r="G74" s="26" t="s">
        <v>83</v>
      </c>
      <c r="H74" s="27">
        <v>882527444</v>
      </c>
      <c r="I74" s="27">
        <v>378139846</v>
      </c>
      <c r="J74" s="27">
        <v>287782800</v>
      </c>
      <c r="K74" s="25">
        <f t="shared" si="20"/>
        <v>1548450090</v>
      </c>
    </row>
    <row r="75" spans="1:11" x14ac:dyDescent="0.2">
      <c r="A75" s="21" t="s">
        <v>15</v>
      </c>
      <c r="B75" s="22">
        <v>2</v>
      </c>
      <c r="C75" s="22">
        <v>0</v>
      </c>
      <c r="D75" s="22">
        <v>4</v>
      </c>
      <c r="E75" s="50">
        <v>5</v>
      </c>
      <c r="F75" s="22">
        <v>12</v>
      </c>
      <c r="G75" s="26" t="s">
        <v>84</v>
      </c>
      <c r="H75" s="27">
        <v>25777831</v>
      </c>
      <c r="I75" s="27">
        <v>22713345</v>
      </c>
      <c r="J75" s="27"/>
      <c r="K75" s="25">
        <f t="shared" si="20"/>
        <v>48491176</v>
      </c>
    </row>
    <row r="76" spans="1:11" x14ac:dyDescent="0.2">
      <c r="A76" s="21" t="s">
        <v>15</v>
      </c>
      <c r="B76" s="22">
        <v>2</v>
      </c>
      <c r="C76" s="22">
        <v>0</v>
      </c>
      <c r="D76" s="22">
        <v>4</v>
      </c>
      <c r="E76" s="50">
        <v>5</v>
      </c>
      <c r="F76" s="22">
        <v>13</v>
      </c>
      <c r="G76" s="26" t="s">
        <v>85</v>
      </c>
      <c r="H76" s="27">
        <v>1287373744</v>
      </c>
      <c r="I76" s="27"/>
      <c r="J76" s="27"/>
      <c r="K76" s="25">
        <f t="shared" si="20"/>
        <v>1287373744</v>
      </c>
    </row>
    <row r="77" spans="1:11" ht="15.75" x14ac:dyDescent="0.2">
      <c r="A77" s="16" t="s">
        <v>15</v>
      </c>
      <c r="B77" s="17">
        <v>2</v>
      </c>
      <c r="C77" s="17">
        <v>0</v>
      </c>
      <c r="D77" s="17">
        <v>4</v>
      </c>
      <c r="E77" s="49">
        <v>6</v>
      </c>
      <c r="F77" s="17"/>
      <c r="G77" s="18" t="s">
        <v>86</v>
      </c>
      <c r="H77" s="19">
        <f>SUM(H78:H80)</f>
        <v>714022673</v>
      </c>
      <c r="I77" s="19">
        <f t="shared" ref="I77:K77" si="22">SUM(I78:I80)</f>
        <v>392028177</v>
      </c>
      <c r="J77" s="19">
        <f t="shared" si="22"/>
        <v>214206802</v>
      </c>
      <c r="K77" s="19">
        <f t="shared" si="22"/>
        <v>1320257652</v>
      </c>
    </row>
    <row r="78" spans="1:11" x14ac:dyDescent="0.2">
      <c r="A78" s="21" t="s">
        <v>15</v>
      </c>
      <c r="B78" s="22">
        <v>2</v>
      </c>
      <c r="C78" s="22">
        <v>0</v>
      </c>
      <c r="D78" s="22">
        <v>4</v>
      </c>
      <c r="E78" s="22">
        <v>6</v>
      </c>
      <c r="F78" s="22">
        <v>2</v>
      </c>
      <c r="G78" s="26" t="s">
        <v>87</v>
      </c>
      <c r="H78" s="27">
        <v>714022673</v>
      </c>
      <c r="I78" s="27">
        <v>390528177</v>
      </c>
      <c r="J78" s="27">
        <v>214206802</v>
      </c>
      <c r="K78" s="25">
        <f t="shared" si="20"/>
        <v>1318757652</v>
      </c>
    </row>
    <row r="79" spans="1:11" x14ac:dyDescent="0.2">
      <c r="A79" s="21" t="s">
        <v>15</v>
      </c>
      <c r="B79" s="22">
        <v>2</v>
      </c>
      <c r="C79" s="22">
        <v>0</v>
      </c>
      <c r="D79" s="22">
        <v>4</v>
      </c>
      <c r="E79" s="22">
        <v>6</v>
      </c>
      <c r="F79" s="22">
        <v>3</v>
      </c>
      <c r="G79" s="26" t="s">
        <v>88</v>
      </c>
      <c r="H79" s="27"/>
      <c r="I79" s="27"/>
      <c r="J79" s="27"/>
      <c r="K79" s="25">
        <f t="shared" si="20"/>
        <v>0</v>
      </c>
    </row>
    <row r="80" spans="1:11" x14ac:dyDescent="0.2">
      <c r="A80" s="21" t="s">
        <v>15</v>
      </c>
      <c r="B80" s="22">
        <v>2</v>
      </c>
      <c r="C80" s="22">
        <v>0</v>
      </c>
      <c r="D80" s="22">
        <v>4</v>
      </c>
      <c r="E80" s="22">
        <v>6</v>
      </c>
      <c r="F80" s="22">
        <v>8</v>
      </c>
      <c r="G80" s="26" t="s">
        <v>89</v>
      </c>
      <c r="H80" s="27"/>
      <c r="I80" s="27">
        <v>1500000</v>
      </c>
      <c r="J80" s="27"/>
      <c r="K80" s="25">
        <f t="shared" si="20"/>
        <v>1500000</v>
      </c>
    </row>
    <row r="81" spans="1:11" ht="15.75" x14ac:dyDescent="0.2">
      <c r="A81" s="44" t="s">
        <v>15</v>
      </c>
      <c r="B81" s="45">
        <v>2</v>
      </c>
      <c r="C81" s="45">
        <v>0</v>
      </c>
      <c r="D81" s="45">
        <v>4</v>
      </c>
      <c r="E81" s="45">
        <v>7</v>
      </c>
      <c r="F81" s="45"/>
      <c r="G81" s="18" t="s">
        <v>90</v>
      </c>
      <c r="H81" s="19">
        <f>SUM(H82:H84)</f>
        <v>35000000</v>
      </c>
      <c r="I81" s="19">
        <f t="shared" ref="I81:K81" si="23">SUM(I82:I84)</f>
        <v>4600000</v>
      </c>
      <c r="J81" s="19">
        <f t="shared" si="23"/>
        <v>18000000</v>
      </c>
      <c r="K81" s="19">
        <f t="shared" si="23"/>
        <v>57600000</v>
      </c>
    </row>
    <row r="82" spans="1:11" ht="30" x14ac:dyDescent="0.2">
      <c r="A82" s="21" t="s">
        <v>15</v>
      </c>
      <c r="B82" s="22">
        <v>2</v>
      </c>
      <c r="C82" s="22">
        <v>0</v>
      </c>
      <c r="D82" s="22">
        <v>4</v>
      </c>
      <c r="E82" s="22">
        <v>7</v>
      </c>
      <c r="F82" s="22">
        <v>3</v>
      </c>
      <c r="G82" s="26" t="s">
        <v>91</v>
      </c>
      <c r="H82" s="27"/>
      <c r="I82" s="27"/>
      <c r="J82" s="27"/>
      <c r="K82" s="25">
        <f t="shared" si="20"/>
        <v>0</v>
      </c>
    </row>
    <row r="83" spans="1:11" x14ac:dyDescent="0.2">
      <c r="A83" s="21" t="s">
        <v>15</v>
      </c>
      <c r="B83" s="22">
        <v>2</v>
      </c>
      <c r="C83" s="22">
        <v>0</v>
      </c>
      <c r="D83" s="22">
        <v>4</v>
      </c>
      <c r="E83" s="22">
        <v>7</v>
      </c>
      <c r="F83" s="22">
        <v>5</v>
      </c>
      <c r="G83" s="26" t="s">
        <v>92</v>
      </c>
      <c r="H83" s="27"/>
      <c r="I83" s="27"/>
      <c r="J83" s="27">
        <v>18000000</v>
      </c>
      <c r="K83" s="25">
        <f t="shared" si="20"/>
        <v>18000000</v>
      </c>
    </row>
    <row r="84" spans="1:11" x14ac:dyDescent="0.2">
      <c r="A84" s="21" t="s">
        <v>15</v>
      </c>
      <c r="B84" s="22">
        <v>2</v>
      </c>
      <c r="C84" s="22">
        <v>0</v>
      </c>
      <c r="D84" s="22">
        <v>4</v>
      </c>
      <c r="E84" s="22">
        <v>7</v>
      </c>
      <c r="F84" s="22">
        <v>6</v>
      </c>
      <c r="G84" s="26" t="s">
        <v>93</v>
      </c>
      <c r="H84" s="27">
        <v>35000000</v>
      </c>
      <c r="I84" s="27">
        <v>4600000</v>
      </c>
      <c r="J84" s="27"/>
      <c r="K84" s="25">
        <f t="shared" si="20"/>
        <v>39600000</v>
      </c>
    </row>
    <row r="85" spans="1:11" ht="15.75" x14ac:dyDescent="0.2">
      <c r="A85" s="44" t="s">
        <v>15</v>
      </c>
      <c r="B85" s="45">
        <v>2</v>
      </c>
      <c r="C85" s="45">
        <v>0</v>
      </c>
      <c r="D85" s="45">
        <v>4</v>
      </c>
      <c r="E85" s="45">
        <v>8</v>
      </c>
      <c r="F85" s="45"/>
      <c r="G85" s="18" t="s">
        <v>94</v>
      </c>
      <c r="H85" s="19">
        <f>SUM(H86:H91)</f>
        <v>61060140</v>
      </c>
      <c r="I85" s="19">
        <f t="shared" ref="I85:K85" si="24">SUM(I86:I91)</f>
        <v>475265879</v>
      </c>
      <c r="J85" s="19">
        <f t="shared" si="24"/>
        <v>523719776</v>
      </c>
      <c r="K85" s="19">
        <f t="shared" si="24"/>
        <v>1060045795</v>
      </c>
    </row>
    <row r="86" spans="1:11" x14ac:dyDescent="0.2">
      <c r="A86" s="21" t="s">
        <v>15</v>
      </c>
      <c r="B86" s="22">
        <v>2</v>
      </c>
      <c r="C86" s="22">
        <v>0</v>
      </c>
      <c r="D86" s="22">
        <v>4</v>
      </c>
      <c r="E86" s="22">
        <v>8</v>
      </c>
      <c r="F86" s="22">
        <v>1</v>
      </c>
      <c r="G86" s="26" t="s">
        <v>95</v>
      </c>
      <c r="H86" s="27"/>
      <c r="I86" s="27"/>
      <c r="J86" s="27">
        <v>28265657</v>
      </c>
      <c r="K86" s="25">
        <f t="shared" si="20"/>
        <v>28265657</v>
      </c>
    </row>
    <row r="87" spans="1:11" x14ac:dyDescent="0.2">
      <c r="A87" s="21" t="s">
        <v>15</v>
      </c>
      <c r="B87" s="22">
        <v>2</v>
      </c>
      <c r="C87" s="22">
        <v>0</v>
      </c>
      <c r="D87" s="22">
        <v>4</v>
      </c>
      <c r="E87" s="22">
        <v>8</v>
      </c>
      <c r="F87" s="22">
        <v>2</v>
      </c>
      <c r="G87" s="26" t="s">
        <v>96</v>
      </c>
      <c r="H87" s="27"/>
      <c r="I87" s="27"/>
      <c r="J87" s="27">
        <v>329812533</v>
      </c>
      <c r="K87" s="25">
        <f t="shared" si="20"/>
        <v>329812533</v>
      </c>
    </row>
    <row r="88" spans="1:11" x14ac:dyDescent="0.2">
      <c r="A88" s="21" t="s">
        <v>15</v>
      </c>
      <c r="B88" s="22">
        <v>2</v>
      </c>
      <c r="C88" s="22">
        <v>0</v>
      </c>
      <c r="D88" s="22">
        <v>4</v>
      </c>
      <c r="E88" s="22">
        <v>8</v>
      </c>
      <c r="F88" s="22">
        <v>3</v>
      </c>
      <c r="G88" s="26" t="s">
        <v>97</v>
      </c>
      <c r="H88" s="27"/>
      <c r="I88" s="27"/>
      <c r="J88" s="27"/>
      <c r="K88" s="25">
        <f t="shared" si="20"/>
        <v>0</v>
      </c>
    </row>
    <row r="89" spans="1:11" x14ac:dyDescent="0.2">
      <c r="A89" s="21" t="s">
        <v>15</v>
      </c>
      <c r="B89" s="22">
        <v>2</v>
      </c>
      <c r="C89" s="22">
        <v>0</v>
      </c>
      <c r="D89" s="22">
        <v>4</v>
      </c>
      <c r="E89" s="22">
        <v>8</v>
      </c>
      <c r="F89" s="22">
        <v>5</v>
      </c>
      <c r="G89" s="26" t="s">
        <v>98</v>
      </c>
      <c r="H89" s="27"/>
      <c r="I89" s="27"/>
      <c r="J89" s="27">
        <v>43223095</v>
      </c>
      <c r="K89" s="25">
        <f t="shared" si="20"/>
        <v>43223095</v>
      </c>
    </row>
    <row r="90" spans="1:11" x14ac:dyDescent="0.2">
      <c r="A90" s="21" t="s">
        <v>15</v>
      </c>
      <c r="B90" s="22">
        <v>2</v>
      </c>
      <c r="C90" s="22">
        <v>0</v>
      </c>
      <c r="D90" s="22">
        <v>4</v>
      </c>
      <c r="E90" s="22">
        <v>8</v>
      </c>
      <c r="F90" s="22">
        <v>6</v>
      </c>
      <c r="G90" s="26" t="s">
        <v>99</v>
      </c>
      <c r="H90" s="27"/>
      <c r="I90" s="27"/>
      <c r="J90" s="27">
        <v>122418491</v>
      </c>
      <c r="K90" s="25">
        <f t="shared" si="20"/>
        <v>122418491</v>
      </c>
    </row>
    <row r="91" spans="1:11" x14ac:dyDescent="0.2">
      <c r="A91" s="21" t="s">
        <v>15</v>
      </c>
      <c r="B91" s="22">
        <v>2</v>
      </c>
      <c r="C91" s="22">
        <v>0</v>
      </c>
      <c r="D91" s="22">
        <v>4</v>
      </c>
      <c r="E91" s="22">
        <v>8</v>
      </c>
      <c r="F91" s="22">
        <v>7</v>
      </c>
      <c r="G91" s="26" t="s">
        <v>100</v>
      </c>
      <c r="H91" s="27">
        <v>61060140</v>
      </c>
      <c r="I91" s="27">
        <v>475265879</v>
      </c>
      <c r="J91" s="27"/>
      <c r="K91" s="25">
        <f t="shared" si="20"/>
        <v>536326019</v>
      </c>
    </row>
    <row r="92" spans="1:11" ht="15.75" x14ac:dyDescent="0.2">
      <c r="A92" s="44" t="s">
        <v>15</v>
      </c>
      <c r="B92" s="45">
        <v>2</v>
      </c>
      <c r="C92" s="45">
        <v>0</v>
      </c>
      <c r="D92" s="45">
        <v>4</v>
      </c>
      <c r="E92" s="45">
        <v>9</v>
      </c>
      <c r="F92" s="45"/>
      <c r="G92" s="18" t="s">
        <v>101</v>
      </c>
      <c r="H92" s="19">
        <f>+H93</f>
        <v>0</v>
      </c>
      <c r="I92" s="19">
        <f t="shared" ref="I92:K92" si="25">+I93</f>
        <v>1145968284</v>
      </c>
      <c r="J92" s="19">
        <f t="shared" si="25"/>
        <v>0</v>
      </c>
      <c r="K92" s="19">
        <f t="shared" si="25"/>
        <v>1145968284</v>
      </c>
    </row>
    <row r="93" spans="1:11" x14ac:dyDescent="0.2">
      <c r="A93" s="21" t="s">
        <v>15</v>
      </c>
      <c r="B93" s="22">
        <v>2</v>
      </c>
      <c r="C93" s="22">
        <v>0</v>
      </c>
      <c r="D93" s="22">
        <v>4</v>
      </c>
      <c r="E93" s="22">
        <v>9</v>
      </c>
      <c r="F93" s="22">
        <v>11</v>
      </c>
      <c r="G93" s="26" t="s">
        <v>102</v>
      </c>
      <c r="H93" s="27"/>
      <c r="I93" s="27">
        <v>1145968284</v>
      </c>
      <c r="J93" s="27"/>
      <c r="K93" s="25">
        <f t="shared" si="20"/>
        <v>1145968284</v>
      </c>
    </row>
    <row r="94" spans="1:11" ht="15.75" x14ac:dyDescent="0.2">
      <c r="A94" s="44" t="s">
        <v>15</v>
      </c>
      <c r="B94" s="45">
        <v>2</v>
      </c>
      <c r="C94" s="45">
        <v>0</v>
      </c>
      <c r="D94" s="45">
        <v>4</v>
      </c>
      <c r="E94" s="45">
        <v>10</v>
      </c>
      <c r="F94" s="45"/>
      <c r="G94" s="18" t="s">
        <v>103</v>
      </c>
      <c r="H94" s="19">
        <f t="shared" ref="H94:K94" si="26">+H95</f>
        <v>0</v>
      </c>
      <c r="I94" s="19">
        <f t="shared" si="26"/>
        <v>0</v>
      </c>
      <c r="J94" s="19">
        <f t="shared" si="26"/>
        <v>4908167569</v>
      </c>
      <c r="K94" s="19">
        <f t="shared" si="26"/>
        <v>4908167569</v>
      </c>
    </row>
    <row r="95" spans="1:11" x14ac:dyDescent="0.2">
      <c r="A95" s="21" t="s">
        <v>15</v>
      </c>
      <c r="B95" s="22">
        <v>2</v>
      </c>
      <c r="C95" s="22">
        <v>0</v>
      </c>
      <c r="D95" s="22">
        <v>4</v>
      </c>
      <c r="E95" s="22">
        <v>10</v>
      </c>
      <c r="F95" s="22">
        <v>2</v>
      </c>
      <c r="G95" s="26" t="s">
        <v>104</v>
      </c>
      <c r="H95" s="27"/>
      <c r="I95" s="27"/>
      <c r="J95" s="27">
        <v>4908167569</v>
      </c>
      <c r="K95" s="25">
        <f t="shared" si="20"/>
        <v>4908167569</v>
      </c>
    </row>
    <row r="96" spans="1:11" ht="15.75" x14ac:dyDescent="0.2">
      <c r="A96" s="44" t="s">
        <v>15</v>
      </c>
      <c r="B96" s="45">
        <v>2</v>
      </c>
      <c r="C96" s="45">
        <v>0</v>
      </c>
      <c r="D96" s="45">
        <v>4</v>
      </c>
      <c r="E96" s="45">
        <v>11</v>
      </c>
      <c r="F96" s="45"/>
      <c r="G96" s="18" t="s">
        <v>105</v>
      </c>
      <c r="H96" s="19">
        <f>+H97+H98</f>
        <v>453586614</v>
      </c>
      <c r="I96" s="19">
        <f t="shared" ref="I96:K96" si="27">+I97+I98</f>
        <v>704805904</v>
      </c>
      <c r="J96" s="19">
        <f t="shared" si="27"/>
        <v>0</v>
      </c>
      <c r="K96" s="19">
        <f t="shared" si="27"/>
        <v>1158392518</v>
      </c>
    </row>
    <row r="97" spans="1:11" x14ac:dyDescent="0.2">
      <c r="A97" s="21" t="s">
        <v>15</v>
      </c>
      <c r="B97" s="22">
        <v>2</v>
      </c>
      <c r="C97" s="22">
        <v>0</v>
      </c>
      <c r="D97" s="22">
        <v>4</v>
      </c>
      <c r="E97" s="22">
        <v>11</v>
      </c>
      <c r="F97" s="22">
        <v>1</v>
      </c>
      <c r="G97" s="26" t="s">
        <v>106</v>
      </c>
      <c r="H97" s="27">
        <v>73000000</v>
      </c>
      <c r="I97" s="27">
        <v>85000000</v>
      </c>
      <c r="J97" s="27"/>
      <c r="K97" s="25">
        <f t="shared" si="20"/>
        <v>158000000</v>
      </c>
    </row>
    <row r="98" spans="1:11" x14ac:dyDescent="0.2">
      <c r="A98" s="21" t="s">
        <v>15</v>
      </c>
      <c r="B98" s="22">
        <v>2</v>
      </c>
      <c r="C98" s="22">
        <v>0</v>
      </c>
      <c r="D98" s="22">
        <v>4</v>
      </c>
      <c r="E98" s="22">
        <v>11</v>
      </c>
      <c r="F98" s="22">
        <v>2</v>
      </c>
      <c r="G98" s="26" t="s">
        <v>107</v>
      </c>
      <c r="H98" s="27">
        <v>380586614</v>
      </c>
      <c r="I98" s="27">
        <v>619805904</v>
      </c>
      <c r="J98" s="27"/>
      <c r="K98" s="25">
        <f t="shared" si="20"/>
        <v>1000392518</v>
      </c>
    </row>
    <row r="99" spans="1:11" ht="15.75" x14ac:dyDescent="0.25">
      <c r="A99" s="44" t="s">
        <v>15</v>
      </c>
      <c r="B99" s="45">
        <v>2</v>
      </c>
      <c r="C99" s="45">
        <v>0</v>
      </c>
      <c r="D99" s="45">
        <v>4</v>
      </c>
      <c r="E99" s="45">
        <v>14</v>
      </c>
      <c r="F99" s="45"/>
      <c r="G99" s="18" t="s">
        <v>108</v>
      </c>
      <c r="H99" s="19"/>
      <c r="I99" s="19">
        <v>3450000</v>
      </c>
      <c r="J99" s="19">
        <v>5000000</v>
      </c>
      <c r="K99" s="48">
        <v>8450000</v>
      </c>
    </row>
    <row r="100" spans="1:11" ht="31.5" x14ac:dyDescent="0.2">
      <c r="A100" s="44" t="s">
        <v>15</v>
      </c>
      <c r="B100" s="45">
        <v>2</v>
      </c>
      <c r="C100" s="45">
        <v>0</v>
      </c>
      <c r="D100" s="45">
        <v>4</v>
      </c>
      <c r="E100" s="45">
        <v>21</v>
      </c>
      <c r="F100" s="45"/>
      <c r="G100" s="18" t="s">
        <v>109</v>
      </c>
      <c r="H100" s="19">
        <f>SUM(H101:H105)</f>
        <v>130000000</v>
      </c>
      <c r="I100" s="19">
        <f t="shared" ref="I100:K100" si="28">SUM(I101:I105)</f>
        <v>415000000</v>
      </c>
      <c r="J100" s="19">
        <f t="shared" si="28"/>
        <v>40000000</v>
      </c>
      <c r="K100" s="19">
        <f t="shared" si="28"/>
        <v>585000000</v>
      </c>
    </row>
    <row r="101" spans="1:11" x14ac:dyDescent="0.2">
      <c r="A101" s="21" t="s">
        <v>15</v>
      </c>
      <c r="B101" s="22">
        <v>2</v>
      </c>
      <c r="C101" s="22">
        <v>0</v>
      </c>
      <c r="D101" s="22">
        <v>4</v>
      </c>
      <c r="E101" s="22">
        <v>21</v>
      </c>
      <c r="F101" s="22">
        <v>4</v>
      </c>
      <c r="G101" s="26" t="s">
        <v>110</v>
      </c>
      <c r="H101" s="27"/>
      <c r="I101" s="27">
        <v>340000000</v>
      </c>
      <c r="J101" s="27"/>
      <c r="K101" s="25">
        <f t="shared" ref="K101:K105" si="29">+H101+I101+J101</f>
        <v>340000000</v>
      </c>
    </row>
    <row r="102" spans="1:11" x14ac:dyDescent="0.2">
      <c r="A102" s="21" t="s">
        <v>15</v>
      </c>
      <c r="B102" s="22">
        <v>2</v>
      </c>
      <c r="C102" s="22">
        <v>0</v>
      </c>
      <c r="D102" s="22">
        <v>4</v>
      </c>
      <c r="E102" s="22">
        <v>21</v>
      </c>
      <c r="F102" s="22">
        <v>5</v>
      </c>
      <c r="G102" s="26" t="s">
        <v>111</v>
      </c>
      <c r="H102" s="27"/>
      <c r="I102" s="27">
        <v>75000000</v>
      </c>
      <c r="J102" s="27"/>
      <c r="K102" s="25">
        <f t="shared" si="29"/>
        <v>75000000</v>
      </c>
    </row>
    <row r="103" spans="1:11" x14ac:dyDescent="0.2">
      <c r="A103" s="21" t="s">
        <v>15</v>
      </c>
      <c r="B103" s="22">
        <v>2</v>
      </c>
      <c r="C103" s="22">
        <v>0</v>
      </c>
      <c r="D103" s="22">
        <v>4</v>
      </c>
      <c r="E103" s="22">
        <v>21</v>
      </c>
      <c r="F103" s="22">
        <v>8</v>
      </c>
      <c r="G103" s="26" t="s">
        <v>112</v>
      </c>
      <c r="H103" s="27"/>
      <c r="I103" s="27"/>
      <c r="J103" s="27">
        <v>40000000</v>
      </c>
      <c r="K103" s="25">
        <f t="shared" si="29"/>
        <v>40000000</v>
      </c>
    </row>
    <row r="104" spans="1:11" ht="30" x14ac:dyDescent="0.2">
      <c r="A104" s="21"/>
      <c r="B104" s="22"/>
      <c r="C104" s="22"/>
      <c r="D104" s="22"/>
      <c r="E104" s="22"/>
      <c r="F104" s="22"/>
      <c r="G104" s="26" t="s">
        <v>113</v>
      </c>
      <c r="H104" s="27">
        <v>37000000</v>
      </c>
      <c r="I104" s="27"/>
      <c r="J104" s="27"/>
      <c r="K104" s="25">
        <f t="shared" si="29"/>
        <v>37000000</v>
      </c>
    </row>
    <row r="105" spans="1:11" ht="30" x14ac:dyDescent="0.2">
      <c r="A105" s="21" t="s">
        <v>15</v>
      </c>
      <c r="B105" s="22">
        <v>2</v>
      </c>
      <c r="C105" s="22">
        <v>0</v>
      </c>
      <c r="D105" s="22">
        <v>4</v>
      </c>
      <c r="E105" s="22">
        <v>21</v>
      </c>
      <c r="F105" s="22">
        <v>11</v>
      </c>
      <c r="G105" s="26" t="s">
        <v>114</v>
      </c>
      <c r="H105" s="27">
        <v>93000000</v>
      </c>
      <c r="I105" s="27"/>
      <c r="J105" s="27"/>
      <c r="K105" s="25">
        <f t="shared" si="29"/>
        <v>93000000</v>
      </c>
    </row>
    <row r="106" spans="1:11" ht="15.75" x14ac:dyDescent="0.25">
      <c r="A106" s="44" t="s">
        <v>15</v>
      </c>
      <c r="B106" s="45">
        <v>2</v>
      </c>
      <c r="C106" s="45">
        <v>0</v>
      </c>
      <c r="D106" s="45">
        <v>4</v>
      </c>
      <c r="E106" s="45">
        <v>22</v>
      </c>
      <c r="F106" s="45">
        <v>1</v>
      </c>
      <c r="G106" s="18" t="s">
        <v>115</v>
      </c>
      <c r="H106" s="19">
        <v>0</v>
      </c>
      <c r="I106" s="19">
        <v>2300000</v>
      </c>
      <c r="J106" s="19">
        <v>0</v>
      </c>
      <c r="K106" s="48">
        <v>2300000</v>
      </c>
    </row>
    <row r="107" spans="1:11" ht="31.5" x14ac:dyDescent="0.25">
      <c r="A107" s="44" t="s">
        <v>15</v>
      </c>
      <c r="B107" s="45">
        <v>2</v>
      </c>
      <c r="C107" s="45">
        <v>0</v>
      </c>
      <c r="D107" s="45">
        <v>4</v>
      </c>
      <c r="E107" s="45">
        <v>41</v>
      </c>
      <c r="F107" s="45">
        <v>13</v>
      </c>
      <c r="G107" s="18" t="s">
        <v>116</v>
      </c>
      <c r="H107" s="19">
        <v>103729141</v>
      </c>
      <c r="I107" s="19">
        <v>388906019</v>
      </c>
      <c r="J107" s="19">
        <v>483819868</v>
      </c>
      <c r="K107" s="48">
        <v>976455028</v>
      </c>
    </row>
    <row r="108" spans="1:11" ht="15.75" x14ac:dyDescent="0.2">
      <c r="A108" s="40" t="s">
        <v>15</v>
      </c>
      <c r="B108" s="9">
        <v>3</v>
      </c>
      <c r="C108" s="9"/>
      <c r="D108" s="9"/>
      <c r="E108" s="9"/>
      <c r="F108" s="9"/>
      <c r="G108" s="41" t="s">
        <v>117</v>
      </c>
      <c r="H108" s="42">
        <f>+H109+H110+H111</f>
        <v>3627294000</v>
      </c>
      <c r="I108" s="42">
        <f t="shared" ref="I108:K108" si="30">+I109+I110+I111</f>
        <v>4856208000</v>
      </c>
      <c r="J108" s="42">
        <f t="shared" si="30"/>
        <v>31878288000</v>
      </c>
      <c r="K108" s="42">
        <f t="shared" si="30"/>
        <v>40361790000</v>
      </c>
    </row>
    <row r="109" spans="1:11" x14ac:dyDescent="0.2">
      <c r="A109" s="21" t="s">
        <v>15</v>
      </c>
      <c r="B109" s="22">
        <v>3</v>
      </c>
      <c r="C109" s="22">
        <v>2</v>
      </c>
      <c r="D109" s="22">
        <v>1</v>
      </c>
      <c r="E109" s="22">
        <v>1</v>
      </c>
      <c r="F109" s="22"/>
      <c r="G109" s="26" t="s">
        <v>118</v>
      </c>
      <c r="H109" s="27"/>
      <c r="I109" s="27">
        <v>563829000</v>
      </c>
      <c r="J109" s="27"/>
      <c r="K109" s="25">
        <v>563829000</v>
      </c>
    </row>
    <row r="110" spans="1:11" x14ac:dyDescent="0.2">
      <c r="A110" s="21" t="s">
        <v>15</v>
      </c>
      <c r="B110" s="22">
        <v>3</v>
      </c>
      <c r="C110" s="22">
        <v>2</v>
      </c>
      <c r="D110" s="22">
        <v>1</v>
      </c>
      <c r="E110" s="22">
        <v>36</v>
      </c>
      <c r="F110" s="22"/>
      <c r="G110" s="26" t="s">
        <v>119</v>
      </c>
      <c r="H110" s="27">
        <v>3627294000</v>
      </c>
      <c r="I110" s="27">
        <v>4292379000</v>
      </c>
      <c r="J110" s="27"/>
      <c r="K110" s="25">
        <v>7919673000</v>
      </c>
    </row>
    <row r="111" spans="1:11" x14ac:dyDescent="0.2">
      <c r="A111" s="21" t="s">
        <v>15</v>
      </c>
      <c r="B111" s="22">
        <v>3</v>
      </c>
      <c r="C111" s="22">
        <v>6</v>
      </c>
      <c r="D111" s="22">
        <v>1</v>
      </c>
      <c r="E111" s="22">
        <v>1</v>
      </c>
      <c r="F111" s="22"/>
      <c r="G111" s="26" t="s">
        <v>120</v>
      </c>
      <c r="H111" s="27"/>
      <c r="I111" s="27"/>
      <c r="J111" s="27">
        <v>31878288000</v>
      </c>
      <c r="K111" s="25">
        <v>31878288000</v>
      </c>
    </row>
    <row r="112" spans="1:11" ht="15.75" x14ac:dyDescent="0.2">
      <c r="A112" s="8" t="s">
        <v>121</v>
      </c>
      <c r="B112" s="51"/>
      <c r="C112" s="51"/>
      <c r="D112" s="51"/>
      <c r="E112" s="51"/>
      <c r="F112" s="51"/>
      <c r="G112" s="10" t="s">
        <v>122</v>
      </c>
      <c r="H112" s="11">
        <f>SUM(H113:H122)</f>
        <v>13513600000</v>
      </c>
      <c r="I112" s="11">
        <f t="shared" ref="I112:K112" si="31">SUM(I113:I122)</f>
        <v>0</v>
      </c>
      <c r="J112" s="11">
        <f t="shared" si="31"/>
        <v>0</v>
      </c>
      <c r="K112" s="11">
        <f t="shared" si="31"/>
        <v>13513600000</v>
      </c>
    </row>
    <row r="113" spans="1:11" ht="30" x14ac:dyDescent="0.2">
      <c r="A113" s="21" t="s">
        <v>123</v>
      </c>
      <c r="B113" s="22">
        <v>2104</v>
      </c>
      <c r="C113" s="22">
        <v>1900</v>
      </c>
      <c r="D113" s="52" t="s">
        <v>124</v>
      </c>
      <c r="E113" s="22"/>
      <c r="F113" s="22"/>
      <c r="G113" s="26" t="s">
        <v>125</v>
      </c>
      <c r="H113" s="27">
        <v>5235500000</v>
      </c>
      <c r="I113" s="27"/>
      <c r="J113" s="27"/>
      <c r="K113" s="25">
        <v>5235500000</v>
      </c>
    </row>
    <row r="114" spans="1:11" ht="30" x14ac:dyDescent="0.2">
      <c r="A114" s="21" t="s">
        <v>123</v>
      </c>
      <c r="B114" s="22">
        <v>2104</v>
      </c>
      <c r="C114" s="22">
        <v>1900</v>
      </c>
      <c r="D114" s="52" t="s">
        <v>126</v>
      </c>
      <c r="E114" s="22"/>
      <c r="F114" s="22"/>
      <c r="G114" s="26" t="s">
        <v>127</v>
      </c>
      <c r="H114" s="27">
        <v>3150000000</v>
      </c>
      <c r="I114" s="27"/>
      <c r="J114" s="27"/>
      <c r="K114" s="25">
        <v>3150000000</v>
      </c>
    </row>
    <row r="115" spans="1:11" ht="30" x14ac:dyDescent="0.2">
      <c r="A115" s="21" t="s">
        <v>123</v>
      </c>
      <c r="B115" s="22">
        <v>2104</v>
      </c>
      <c r="C115" s="22">
        <v>1900</v>
      </c>
      <c r="D115" s="52" t="s">
        <v>128</v>
      </c>
      <c r="E115" s="22"/>
      <c r="F115" s="22"/>
      <c r="G115" s="26" t="s">
        <v>129</v>
      </c>
      <c r="H115" s="27">
        <v>1297000000</v>
      </c>
      <c r="I115" s="27"/>
      <c r="J115" s="27"/>
      <c r="K115" s="25">
        <v>1297000000</v>
      </c>
    </row>
    <row r="116" spans="1:11" ht="30" x14ac:dyDescent="0.2">
      <c r="A116" s="21" t="s">
        <v>123</v>
      </c>
      <c r="B116" s="22">
        <v>2104</v>
      </c>
      <c r="C116" s="22">
        <v>1900</v>
      </c>
      <c r="D116" s="52" t="s">
        <v>130</v>
      </c>
      <c r="E116" s="22"/>
      <c r="F116" s="22"/>
      <c r="G116" s="26" t="s">
        <v>131</v>
      </c>
      <c r="H116" s="27">
        <v>644000000</v>
      </c>
      <c r="I116" s="27"/>
      <c r="J116" s="27"/>
      <c r="K116" s="25">
        <v>644000000</v>
      </c>
    </row>
    <row r="117" spans="1:11" ht="45" x14ac:dyDescent="0.2">
      <c r="A117" s="21" t="s">
        <v>123</v>
      </c>
      <c r="B117" s="22">
        <v>2105</v>
      </c>
      <c r="C117" s="22">
        <v>1900</v>
      </c>
      <c r="D117" s="52" t="s">
        <v>124</v>
      </c>
      <c r="E117" s="22"/>
      <c r="F117" s="22"/>
      <c r="G117" s="26" t="s">
        <v>132</v>
      </c>
      <c r="H117" s="27">
        <v>686500000</v>
      </c>
      <c r="I117" s="27"/>
      <c r="J117" s="27"/>
      <c r="K117" s="25">
        <v>686500000</v>
      </c>
    </row>
    <row r="118" spans="1:11" ht="30" x14ac:dyDescent="0.2">
      <c r="A118" s="21" t="s">
        <v>123</v>
      </c>
      <c r="B118" s="22">
        <v>2199</v>
      </c>
      <c r="C118" s="22">
        <v>1900</v>
      </c>
      <c r="D118" s="52" t="s">
        <v>124</v>
      </c>
      <c r="E118" s="22"/>
      <c r="F118" s="22"/>
      <c r="G118" s="26" t="s">
        <v>133</v>
      </c>
      <c r="H118" s="27">
        <v>500000000</v>
      </c>
      <c r="I118" s="27"/>
      <c r="J118" s="27"/>
      <c r="K118" s="25">
        <v>500000000</v>
      </c>
    </row>
    <row r="119" spans="1:11" ht="30.75" thickBot="1" x14ac:dyDescent="0.25">
      <c r="A119" s="53" t="s">
        <v>123</v>
      </c>
      <c r="B119" s="54">
        <v>2199</v>
      </c>
      <c r="C119" s="54">
        <v>1900</v>
      </c>
      <c r="D119" s="55" t="s">
        <v>126</v>
      </c>
      <c r="E119" s="54"/>
      <c r="F119" s="54"/>
      <c r="G119" s="56" t="s">
        <v>134</v>
      </c>
      <c r="H119" s="57">
        <v>2000600000</v>
      </c>
      <c r="I119" s="57"/>
      <c r="J119" s="57"/>
      <c r="K119" s="58">
        <v>2000600000</v>
      </c>
    </row>
    <row r="120" spans="1:11" ht="15.75" thickTop="1" x14ac:dyDescent="0.2"/>
  </sheetData>
  <mergeCells count="4">
    <mergeCell ref="A1:K1"/>
    <mergeCell ref="A2:K2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Abraham Orbes Moreano</dc:creator>
  <cp:lastModifiedBy>Lidia Mireya Torres Escobar</cp:lastModifiedBy>
  <dcterms:created xsi:type="dcterms:W3CDTF">2018-03-12T20:40:15Z</dcterms:created>
  <dcterms:modified xsi:type="dcterms:W3CDTF">2018-03-12T22:38:35Z</dcterms:modified>
</cp:coreProperties>
</file>