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mange\OneDrive\Documentos\FLIA CASTELLANOS\NUBIA STELLA\ANM\PLANES DE GESTION Y DESEMPEÑO\"/>
    </mc:Choice>
  </mc:AlternateContent>
  <xr:revisionPtr revIDLastSave="0" documentId="8_{F66E2790-5407-4FC0-8135-B98B53800501}" xr6:coauthVersionLast="47" xr6:coauthVersionMax="47" xr10:uidLastSave="{00000000-0000-0000-0000-000000000000}"/>
  <bookViews>
    <workbookView xWindow="-120" yWindow="-120" windowWidth="29040" windowHeight="15720" xr2:uid="{00000000-000D-0000-FFFF-FFFF00000000}"/>
  </bookViews>
  <sheets>
    <sheet name="PLAN DE TRABAJO ANUAL" sheetId="2" r:id="rId1"/>
    <sheet name="DOCUMENTACIÓN" sheetId="3" r:id="rId2"/>
    <sheet name="COMISIONES" sheetId="4" r:id="rId3"/>
    <sheet name="Hoja2" sheetId="5" r:id="rId4"/>
  </sheets>
  <externalReferences>
    <externalReference r:id="rId5"/>
  </externalReferences>
  <definedNames>
    <definedName name="_xlnm._FilterDatabase" localSheetId="2" hidden="1">COMISIONES!$B$2:$F$20</definedName>
    <definedName name="_xlnm._FilterDatabase" localSheetId="1" hidden="1">DOCUMENTACIÓN!$A$3:$I$93</definedName>
    <definedName name="_xlnm._FilterDatabase" localSheetId="0" hidden="1">'PLAN DE TRABAJO ANUAL'!$B$7:$X$297</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274" i="2" l="1"/>
  <c r="S276" i="2"/>
  <c r="S278" i="2"/>
  <c r="S280" i="2"/>
  <c r="S282" i="2"/>
  <c r="S248" i="2"/>
  <c r="S250" i="2"/>
  <c r="S246" i="2"/>
  <c r="S242" i="2"/>
  <c r="S240" i="2"/>
  <c r="S238" i="2"/>
  <c r="S236" i="2"/>
  <c r="S244" i="2"/>
  <c r="S120" i="2"/>
  <c r="S90" i="2" l="1"/>
  <c r="S92" i="2"/>
  <c r="S94" i="2"/>
  <c r="S82" i="2"/>
  <c r="S84" i="2"/>
  <c r="S86" i="2"/>
  <c r="S88" i="2"/>
  <c r="S38" i="2"/>
  <c r="S36" i="2"/>
  <c r="S34" i="2"/>
  <c r="S46" i="2"/>
  <c r="S266" i="2"/>
  <c r="S264" i="2"/>
  <c r="S262" i="2"/>
  <c r="S260" i="2"/>
  <c r="S12" i="2"/>
  <c r="S10" i="2"/>
  <c r="G304" i="2"/>
  <c r="S220" i="2"/>
  <c r="S198" i="2"/>
  <c r="S200" i="2"/>
  <c r="S160" i="2"/>
  <c r="S158" i="2"/>
  <c r="S156" i="2"/>
  <c r="S80" i="2"/>
  <c r="S190" i="2"/>
  <c r="O304" i="2" l="1"/>
  <c r="N304" i="2"/>
  <c r="M304" i="2"/>
  <c r="S272" i="2" l="1"/>
  <c r="L304" i="2"/>
  <c r="H302" i="2"/>
  <c r="I302" i="2"/>
  <c r="J302" i="2"/>
  <c r="K302" i="2"/>
  <c r="H300" i="2"/>
  <c r="I300" i="2"/>
  <c r="J300" i="2"/>
  <c r="K300" i="2"/>
  <c r="S54" i="2"/>
  <c r="S218" i="2"/>
  <c r="S48" i="2"/>
  <c r="S176" i="2"/>
  <c r="S292" i="2"/>
  <c r="S40" i="2"/>
  <c r="S214" i="2"/>
  <c r="S50" i="2"/>
  <c r="S16" i="2"/>
  <c r="S8" i="2"/>
  <c r="S26" i="2"/>
  <c r="S20" i="2"/>
  <c r="S178" i="2"/>
  <c r="S164" i="2"/>
  <c r="S172" i="2"/>
  <c r="S174" i="2"/>
  <c r="S32" i="2"/>
  <c r="S284" i="2"/>
  <c r="S286" i="2"/>
  <c r="S268" i="2"/>
  <c r="S270" i="2"/>
  <c r="S74" i="2"/>
  <c r="S70" i="2"/>
  <c r="S72" i="2"/>
  <c r="S76" i="2"/>
  <c r="S78" i="2"/>
  <c r="S64" i="2"/>
  <c r="S66" i="2"/>
  <c r="S296" i="2"/>
  <c r="S294" i="2"/>
  <c r="S290" i="2"/>
  <c r="S288" i="2"/>
  <c r="S226" i="2"/>
  <c r="S194" i="2"/>
  <c r="S208" i="2"/>
  <c r="S148" i="2"/>
  <c r="S62" i="2"/>
  <c r="S170" i="2"/>
  <c r="S166" i="2"/>
  <c r="S162" i="2"/>
  <c r="S154" i="2"/>
  <c r="S150" i="2"/>
  <c r="S146" i="2"/>
  <c r="S144" i="2"/>
  <c r="S142" i="2"/>
  <c r="S140" i="2"/>
  <c r="S138" i="2"/>
  <c r="S136" i="2"/>
  <c r="S124" i="2"/>
  <c r="S126" i="2"/>
  <c r="S128" i="2"/>
  <c r="S130" i="2"/>
  <c r="S132" i="2"/>
  <c r="S134" i="2"/>
  <c r="S122" i="2"/>
  <c r="S118" i="2"/>
  <c r="S116" i="2"/>
  <c r="S114" i="2"/>
  <c r="S112" i="2"/>
  <c r="S110" i="2"/>
  <c r="S68" i="2"/>
  <c r="S60" i="2"/>
  <c r="S58" i="2"/>
  <c r="S42" i="2"/>
  <c r="S108" i="2"/>
  <c r="S106" i="2"/>
  <c r="S98" i="2"/>
  <c r="S104" i="2"/>
  <c r="S102" i="2"/>
  <c r="S100" i="2"/>
  <c r="S96" i="2"/>
  <c r="S22" i="2"/>
  <c r="S18" i="2"/>
  <c r="S184" i="2"/>
  <c r="S202" i="2"/>
  <c r="S204" i="2"/>
  <c r="S206" i="2"/>
  <c r="S210" i="2"/>
  <c r="S212" i="2"/>
  <c r="S216" i="2"/>
  <c r="S222" i="2"/>
  <c r="S224" i="2"/>
  <c r="S228" i="2"/>
  <c r="S230" i="2"/>
  <c r="S232" i="2"/>
  <c r="S234" i="2"/>
  <c r="S252" i="2"/>
  <c r="S254" i="2"/>
  <c r="S256" i="2"/>
  <c r="S258" i="2"/>
  <c r="S188" i="2"/>
  <c r="S196" i="2"/>
  <c r="S192" i="2"/>
  <c r="S186" i="2"/>
  <c r="S182" i="2"/>
  <c r="S180" i="2"/>
  <c r="S168" i="2"/>
  <c r="S56" i="2"/>
  <c r="S52" i="2"/>
  <c r="S44" i="2"/>
  <c r="S30" i="2"/>
  <c r="S28" i="2"/>
  <c r="S24" i="2"/>
  <c r="S14" i="2"/>
  <c r="G6" i="2"/>
  <c r="K304" i="2" l="1"/>
  <c r="J304" i="2"/>
  <c r="S302" i="2"/>
  <c r="H304" i="2"/>
  <c r="S300" i="2"/>
  <c r="I304" i="2"/>
  <c r="S30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Microsoft Office</author>
  </authors>
  <commentList>
    <comment ref="C222" authorId="0" shapeId="0" xr:uid="{00000000-0006-0000-0000-000001000000}">
      <text>
        <r>
          <rPr>
            <b/>
            <sz val="10"/>
            <color rgb="FF000000"/>
            <rFont val="Calibri"/>
            <family val="2"/>
          </rPr>
          <t>Usuario de Microsoft Office:</t>
        </r>
        <r>
          <rPr>
            <sz val="10"/>
            <color rgb="FF000000"/>
            <rFont val="Calibri"/>
            <family val="2"/>
          </rPr>
          <t xml:space="preserve">
</t>
        </r>
        <r>
          <rPr>
            <sz val="10"/>
            <color rgb="FF000000"/>
            <rFont val="Calibri"/>
            <family val="2"/>
          </rPr>
          <t>Se van a hacer minimo dos ejercicios de simulacro en todas las sedes de la entidad</t>
        </r>
      </text>
    </comment>
  </commentList>
</comments>
</file>

<file path=xl/sharedStrings.xml><?xml version="1.0" encoding="utf-8"?>
<sst xmlns="http://schemas.openxmlformats.org/spreadsheetml/2006/main" count="1226" uniqueCount="322">
  <si>
    <t>CRONOGRAMA</t>
  </si>
  <si>
    <t>ACTIVIDAD</t>
  </si>
  <si>
    <t xml:space="preserve">% 
CUMPLIMIENTO </t>
  </si>
  <si>
    <t>RESPONSABLE</t>
  </si>
  <si>
    <t>RECURSOS</t>
  </si>
  <si>
    <t>*P</t>
  </si>
  <si>
    <t>*E</t>
  </si>
  <si>
    <t>PROGRAMA</t>
  </si>
  <si>
    <t>META</t>
  </si>
  <si>
    <t>CODIGO</t>
  </si>
  <si>
    <t>APO5-P-003-F-017</t>
  </si>
  <si>
    <t>VERSION</t>
  </si>
  <si>
    <t>COPASST</t>
  </si>
  <si>
    <t>HUMANO</t>
  </si>
  <si>
    <t>HIGIENE INDUSTRIAL</t>
  </si>
  <si>
    <t>COMITÉ DE CONVIVENCIA</t>
  </si>
  <si>
    <t>PLANEAR</t>
  </si>
  <si>
    <t>RIESGOS</t>
  </si>
  <si>
    <t>MEDICINA LABORAL</t>
  </si>
  <si>
    <t>SISTEMA DE VIGILANCIA EPIDEMIOLOGICA DME</t>
  </si>
  <si>
    <t>SISTEMA DE VIGILANCIA EPIDEMIOLOGICA PSICOSOCIAL</t>
  </si>
  <si>
    <t>PROGRAMA DE INSPECCIONES</t>
  </si>
  <si>
    <t>EPP</t>
  </si>
  <si>
    <t>PROGRAMA DE EMERGENCIAS</t>
  </si>
  <si>
    <t>SEGURIDAD VIAL</t>
  </si>
  <si>
    <t>HABITOS SALUDABLES</t>
  </si>
  <si>
    <t>LIDER SISTEMA SGSST</t>
  </si>
  <si>
    <t>HUMANO Y TECNOLOGICO</t>
  </si>
  <si>
    <t>ASESOR JURIDICO TALENTO HUMANO</t>
  </si>
  <si>
    <t>AREA SST</t>
  </si>
  <si>
    <t>GESTION DEL TALENTO HUMANO</t>
  </si>
  <si>
    <t>SST Y COMUNICACIONES</t>
  </si>
  <si>
    <t>SST</t>
  </si>
  <si>
    <t>SST Y ARL</t>
  </si>
  <si>
    <t>SST Y PROVEEDOR</t>
  </si>
  <si>
    <t xml:space="preserve">SST </t>
  </si>
  <si>
    <t>HUMANO Y TECNOLOGICOS</t>
  </si>
  <si>
    <t>HUMANOS Y TECNOLOGICOS</t>
  </si>
  <si>
    <t>HUMANOS</t>
  </si>
  <si>
    <t>SST Y ADMINISTRATIVA</t>
  </si>
  <si>
    <t>SST, ADMINISTRATIVA Y VIGIA</t>
  </si>
  <si>
    <t>SST COMITÉ DE CONVIVENCIA</t>
  </si>
  <si>
    <t>SST COMITÉ DE CONVIVENCIA COMUNICACIONES</t>
  </si>
  <si>
    <t>SST Y COPASST</t>
  </si>
  <si>
    <t>VERIFICAR Y ACTUAR</t>
  </si>
  <si>
    <t>PVE AUDITIVO</t>
  </si>
  <si>
    <t>Hacer seguimiento al cumplimiento del procedimiento de gestión de contratistas</t>
  </si>
  <si>
    <t>RIESGO QUIMICO</t>
  </si>
  <si>
    <t>X</t>
  </si>
  <si>
    <t>Campaña de promoción de reporte de actos, condiciones inseguras, incidentes y accidentes de trabajo. La alta dirección va a promover el reporte sin represalias.</t>
  </si>
  <si>
    <t>COMPRAS</t>
  </si>
  <si>
    <t>Informar a los brigadistas y trabajadores sus responsabilidades en caso de una emergencia</t>
  </si>
  <si>
    <t>Implementar encuesta para los trabajadores de identificación de peligros, evaluación de riesgos, oportunidades, determinación de acciones para eliminar los peligros y reducir riesgos.</t>
  </si>
  <si>
    <t>Crear mecanismo de comunicación a contratistas, visitantes etc.</t>
  </si>
  <si>
    <t>Identificar los cargos criticos para el SGSST y elaborar el plan de capacitación para los trabajadores integrado al PIC.</t>
  </si>
  <si>
    <t>x</t>
  </si>
  <si>
    <t>Capacitar a los brigadistas, vigías de seguridad, miembros del COPASST, coordinadores de los PARES y líderes de estaciones o puntos de atención de seguridad y salvamento minero(vigentes a la fecha), en las actividades de inspección.</t>
  </si>
  <si>
    <t>DOCUMENTO</t>
  </si>
  <si>
    <t>TIPO</t>
  </si>
  <si>
    <t>TRANSVERSAL</t>
  </si>
  <si>
    <t>TAREA</t>
  </si>
  <si>
    <t>CODIGO ACTUAL</t>
  </si>
  <si>
    <t>PENDIENTE</t>
  </si>
  <si>
    <t>FECHA</t>
  </si>
  <si>
    <t>Plaenar</t>
  </si>
  <si>
    <t>Instructivo</t>
  </si>
  <si>
    <t>Crearlo</t>
  </si>
  <si>
    <t>pte</t>
  </si>
  <si>
    <t>Liliana</t>
  </si>
  <si>
    <t xml:space="preserve">Contexto de la organización  </t>
  </si>
  <si>
    <t>Anexo</t>
  </si>
  <si>
    <t>Revisar</t>
  </si>
  <si>
    <t>Pte</t>
  </si>
  <si>
    <t>Nora - Liliana</t>
  </si>
  <si>
    <t>Política</t>
  </si>
  <si>
    <t>Objetivos, metas e indicadores</t>
  </si>
  <si>
    <t>Formato</t>
  </si>
  <si>
    <t>ok</t>
  </si>
  <si>
    <t>Enviar a Nora para Planeación</t>
  </si>
  <si>
    <t>Matriz legal</t>
  </si>
  <si>
    <t>Adriana - ARL</t>
  </si>
  <si>
    <t>Roles responsabilidades y autoridades en la organización</t>
  </si>
  <si>
    <t>Presupuesto</t>
  </si>
  <si>
    <t>Hacerlo</t>
  </si>
  <si>
    <t>Identificación de peligros, valoración de riesgos, definición de controles y oportunidades</t>
  </si>
  <si>
    <t>Actualizarlo</t>
  </si>
  <si>
    <t>Anderson</t>
  </si>
  <si>
    <t>Plan de trabajo anual</t>
  </si>
  <si>
    <t>Programa de capacitación SST</t>
  </si>
  <si>
    <t>Consulta y participación de los trabajadores</t>
  </si>
  <si>
    <t>Evaluación Inicial</t>
  </si>
  <si>
    <t>Descripción socio – demográfica</t>
  </si>
  <si>
    <t>Inducción – Re inducción</t>
  </si>
  <si>
    <t>Documentación</t>
  </si>
  <si>
    <t>HACER</t>
  </si>
  <si>
    <t>Hacer</t>
  </si>
  <si>
    <t>liliana</t>
  </si>
  <si>
    <t>Medicina laboral</t>
  </si>
  <si>
    <t>Alba</t>
  </si>
  <si>
    <t>Profesiograma</t>
  </si>
  <si>
    <t>Ausentismo</t>
  </si>
  <si>
    <t>Exámenes médicos ocupacionales</t>
  </si>
  <si>
    <t>Reporte de condiciones de salud</t>
  </si>
  <si>
    <t>Rehabilitación y reincorporación laboral</t>
  </si>
  <si>
    <t>Resisarlo</t>
  </si>
  <si>
    <t>Sistema de Vigilancia Epidemiológica Psicosocial</t>
  </si>
  <si>
    <t>Programa de prevención de consumo de alcohol, tabaco y drogas</t>
  </si>
  <si>
    <t>Nora</t>
  </si>
  <si>
    <t>Sistema de Vigilancia Epidemiológica Desordenes Musculo Esqueléticos</t>
  </si>
  <si>
    <t>Programa de Vigilancia Visual</t>
  </si>
  <si>
    <t>Programa de Vigilancia Auditivo</t>
  </si>
  <si>
    <t>Programa de prevención de riesgo cardiovascular y estilos de vida saludables</t>
  </si>
  <si>
    <t>ACCIDENTES LABORALES</t>
  </si>
  <si>
    <t>Prevención de accidentes laborales</t>
  </si>
  <si>
    <t>Planes de emergencia</t>
  </si>
  <si>
    <t>Nora - Liliana - Anderson</t>
  </si>
  <si>
    <t>Programa de elementos de protección personal</t>
  </si>
  <si>
    <t>Edwin - Nora</t>
  </si>
  <si>
    <t>Programa de inspecciones</t>
  </si>
  <si>
    <t>Programa de seguridad, aseo y limpieza</t>
  </si>
  <si>
    <t>Plan estratégico de seguridad vial</t>
  </si>
  <si>
    <t>Prevención de riesgo químico</t>
  </si>
  <si>
    <t>ARL</t>
  </si>
  <si>
    <t>Programa de prevención y atención de emergencias</t>
  </si>
  <si>
    <t>Gestión de compras, contratación y adquisiciones (Transversal)</t>
  </si>
  <si>
    <t>Gestión del cambio</t>
  </si>
  <si>
    <t>Comités (Copasst)</t>
  </si>
  <si>
    <t>Comités (Convivencia laboral)</t>
  </si>
  <si>
    <t>Politica de prevención de acoso laboral</t>
  </si>
  <si>
    <t>Auditorias</t>
  </si>
  <si>
    <t>Investigación de accidentes</t>
  </si>
  <si>
    <t>Revisión alta dirección  (Transversal)</t>
  </si>
  <si>
    <t>Acciones preventivas y correctivas (Transversal)</t>
  </si>
  <si>
    <t>Mejora continua</t>
  </si>
  <si>
    <t>Verificar y actuar</t>
  </si>
  <si>
    <t>#</t>
  </si>
  <si>
    <t>SEDE</t>
  </si>
  <si>
    <t>DIRECCION</t>
  </si>
  <si>
    <t>PAR CALI</t>
  </si>
  <si>
    <t>CALLE 13 # 100-35 EDIFICIO TORRE EMPRESARIAL OFICINAS 201 Y 202</t>
  </si>
  <si>
    <t>PAR BUCARAMANGA</t>
  </si>
  <si>
    <t>CARRERA 20 # 24- 71</t>
  </si>
  <si>
    <t>PAR CUCUTA</t>
  </si>
  <si>
    <t>CALLE 13 # 1E - 103 BARRIO CAOBOS</t>
  </si>
  <si>
    <t>PAR CARTAGENA</t>
  </si>
  <si>
    <t>CARRERA 20 # 24A  - 08 BARRIO MANGA SECTOR VILLA SUSANA</t>
  </si>
  <si>
    <t>PAR MANIZALES</t>
  </si>
  <si>
    <t xml:space="preserve">CALLE 63 # 23C - 30 BARRIO PALOGRANDE </t>
  </si>
  <si>
    <t>PAR MEDELLIN</t>
  </si>
  <si>
    <t>CALLE 32 E # 76-76 BARRIO LAURELES EL NOGAL</t>
  </si>
  <si>
    <t>PAR IBAGUE</t>
  </si>
  <si>
    <t>CARRERA 8 # 19-31 BARRIO INTERLAKEN</t>
  </si>
  <si>
    <t>PAR VALLEDUPAR</t>
  </si>
  <si>
    <t xml:space="preserve">CARRERA 19 # 13 - 45 CENTRO COMERCIAL SAN LUIS. BARRIO ALFONSO LOPEZ </t>
  </si>
  <si>
    <t>PAR NOBSA</t>
  </si>
  <si>
    <t>KILOMETRO 5 VIA SOGAMOSO</t>
  </si>
  <si>
    <t>PAR PASTO</t>
  </si>
  <si>
    <t>CALLE 2 # 23A - 32 BARRIO CAPUSIGRA</t>
  </si>
  <si>
    <t>PAR QUIBDO</t>
  </si>
  <si>
    <t>CARRERA 6 # 28 - 01 EDIFICIO DOBLAMOS PISO 2 OFICINA 201</t>
  </si>
  <si>
    <t>ESSM UBATE</t>
  </si>
  <si>
    <t>KILOMETRO 1.5 VIA UBATE</t>
  </si>
  <si>
    <t>ESSM CUCUTA</t>
  </si>
  <si>
    <t xml:space="preserve">AV GRAN COLOLMBIA # 12E - 96 BARRIO COLSAG, ED TERREOS PISO 2 UNIVERSIDAD FRANCISCO DE PAULA SANTANDER </t>
  </si>
  <si>
    <t>PASSM MARMATO</t>
  </si>
  <si>
    <t>VEREDA EL LLANO MARMATO CALDAS</t>
  </si>
  <si>
    <t>PASSM PASTO</t>
  </si>
  <si>
    <t>CALLE 27 # 9 ESTE 25 BARRIO LA CAROLINA</t>
  </si>
  <si>
    <t>ESSM AMAGA</t>
  </si>
  <si>
    <t>LA SALADA ANTIOQUIA</t>
  </si>
  <si>
    <t>ESSM JAMUNDI</t>
  </si>
  <si>
    <t>KILOMETRO 3 VIA JAMUNDI - POTRERITOS</t>
  </si>
  <si>
    <t>CARRERA 8 # 11 - 85  REMEDIOS ANTIOQUIA</t>
  </si>
  <si>
    <t>FECHAS</t>
  </si>
  <si>
    <t># DÍAS</t>
  </si>
  <si>
    <t>DOS DÍAS</t>
  </si>
  <si>
    <t xml:space="preserve">Acompañamiento individual: Se realizará acompañamiento individual por medio de una entrevista  donde se evaluarán posibles consecuencias de la exposición a situaciones de emergencia en la salus psicologica de los funcionarios e identificacion de signos de alarma. </t>
  </si>
  <si>
    <t>Socializar los PONS estabelcidos en el plan de emergencias con los brigadistas de todas las sedes</t>
  </si>
  <si>
    <t>Planeado</t>
  </si>
  <si>
    <t>Ejecutado</t>
  </si>
  <si>
    <t>Cumplimiento</t>
  </si>
  <si>
    <t>Comunicar la Politica del SGSST a todos los colaboradores y partes interesadas</t>
  </si>
  <si>
    <t>Revisar y actualizar los mecanismos de consulta y participación de los trabajadores y comunicarlos</t>
  </si>
  <si>
    <t>PLAN DE TRABAJO ANUAL DE PROGRAMAS PARA SG-SST 2021 AGENCIA NACIONAL DE MINERÍA</t>
  </si>
  <si>
    <t>Realizar campaña de información de como reportar accidentes, incidentes y enfermedades laborales</t>
  </si>
  <si>
    <t>Informar a los colaboradores en como realizar la identificación de peligros, valoración de riesgos y determinación de controles</t>
  </si>
  <si>
    <t>Actualizar la lista de chequeo locativo.</t>
  </si>
  <si>
    <t>Capacitar a los brigadistas, vigías de seguridad, miembros del COPASST, coordinadores de los PARES y líderes de estaciones o puntos de atención de seguridad y salvamento minero en los requisitos legales respecto a la prevención del riesgo quimico y que responsabilidad tienen respecto a su cumplimiento.</t>
  </si>
  <si>
    <t>Actualizar y socializar el  documento con una matriz que describa el manejo y control  de las sustancias químicas para la ANM.</t>
  </si>
  <si>
    <t>Confirmar en las visitas que se estan cumpliendo los requisitos legales de prevención del riesgo quimico</t>
  </si>
  <si>
    <t>Actualizar el instructivo de identificación, mantenimiento y uso de elementos de protección personal</t>
  </si>
  <si>
    <t xml:space="preserve">Participar en la  planificación del programa de los seguimientos a los proveedores y contratistas definidos como críticos para SST </t>
  </si>
  <si>
    <t>ACCIONES COVID 19</t>
  </si>
  <si>
    <t>Reevisar y actualizar los protocolos de bioseguridada para la prevención del contagio del Covid 19</t>
  </si>
  <si>
    <t>Definir los objetivos, metas e indicadores del SGSST, comunicarlos a los trabajadores</t>
  </si>
  <si>
    <t>Definir los  recursos para el SGSST</t>
  </si>
  <si>
    <t>Realizar la Auto evaluación SST</t>
  </si>
  <si>
    <t>Revisar de la matriz legal, porcentaje de cumplimiento, comunicar a los trabajadores</t>
  </si>
  <si>
    <t>Verificar los mecanismos de información documentada</t>
  </si>
  <si>
    <t>Realizar y análizar la descripción socio demográfica de la ANM</t>
  </si>
  <si>
    <t>Realizar capacitacion de Inducción y re inducción</t>
  </si>
  <si>
    <t xml:space="preserve">Realizar visitas a las regionales para capacitar al personalen temas de SST, levantar información para la elaboración de documentos del SGSST, inspeccione.
</t>
  </si>
  <si>
    <t>Actualizar las matrices de identificación de peligros, valoración de riesgos, oportunidades y definición de controles</t>
  </si>
  <si>
    <t xml:space="preserve">Divulgar los resultados de revisión de matrices de riesgos </t>
  </si>
  <si>
    <t>Realizar los exámenes medicos ocupacionales (ingreso, periódicos, egreso y post incapacidad)</t>
  </si>
  <si>
    <t>Realizar seguimiento a casos de medicina laboral identificados</t>
  </si>
  <si>
    <t>Desarrollar actividades en la semana de la salud y seguridad en el trabajo</t>
  </si>
  <si>
    <t>Desarrollar sensibilización sobre enfermedades crónicas</t>
  </si>
  <si>
    <t>Enviar información sobre ITS Enfermedades de Transmisión sexual</t>
  </si>
  <si>
    <t>Aplicar el cuadro de vacunas para los colaboradores de la ANM</t>
  </si>
  <si>
    <t>Realizar pausas activas sede central y regionales</t>
  </si>
  <si>
    <t>Desarrollar formación de líderes de pausas activas sede central y regionales (los jefes de las áreas de la ANM deben tomar liderazgo en el programa de pausas activas y actividades de prevención)</t>
  </si>
  <si>
    <t>Realizar actividades en escuelas terapéuticas Bogotá y Regionales</t>
  </si>
  <si>
    <t>Desarrollar Inspección a puestos de trabajo nuevos y viejos</t>
  </si>
  <si>
    <t>Entregar los elementos ergonómicos</t>
  </si>
  <si>
    <t>Desarrollar campaña prevención riesgo osteomuscular laboral y extra-laboralmente</t>
  </si>
  <si>
    <t>Realizar taller en Higiene postural para técnicos asistenciales</t>
  </si>
  <si>
    <t>Realizar taller manipulación de cargas (incluido tips para enviar por medios de comunicación)</t>
  </si>
  <si>
    <t>Desarrollar actividades de salud DME (ergoyoga, masaje spa, mindfulness, etc.)</t>
  </si>
  <si>
    <t>Hacer seguimiento a las recomendaciones medico-laborales trabajadores con EL  asociada a los DME</t>
  </si>
  <si>
    <t xml:space="preserve">Realizar capacitación de Inducción biomecánica a los cargos </t>
  </si>
  <si>
    <t>Realizar seguimiento a indicadores del sistema de vigilancia epidemiológica</t>
  </si>
  <si>
    <t>Capacitacitar en protocolos de bioseguridad para prevenir el contagio por Covid 19</t>
  </si>
  <si>
    <t>Realizar campañas de prevención del contagio por Covid 19</t>
  </si>
  <si>
    <t>Realizar inspecciones de elementos de atención de emergencias</t>
  </si>
  <si>
    <t>Realizar inspecciones de riesgo quimico</t>
  </si>
  <si>
    <t>Entregar de elementos de protección personal</t>
  </si>
  <si>
    <t>Capacitar en uso, mantenimiento y disposición final de EPP</t>
  </si>
  <si>
    <t xml:space="preserve">Realizar Mediciones higiénicas </t>
  </si>
  <si>
    <t>Desarrollar campañas de prevención contra caídas a mismo nivel</t>
  </si>
  <si>
    <t>Publicar tips de prevención de riesgo publico</t>
  </si>
  <si>
    <t>Capacitar al comité en solución de conflictos</t>
  </si>
  <si>
    <t>Desarrollar campaña de conociemineto e inscripción de participación en el Comité Paritario de Seguridad y Salud en el Trabajo.</t>
  </si>
  <si>
    <t>Realizar elección del Copasst 2021 - 2023</t>
  </si>
  <si>
    <t>Participar en investigación de accidentes laborales</t>
  </si>
  <si>
    <t>Capacitar en inspecciones locativas</t>
  </si>
  <si>
    <t>Realizar Inspecciones (Locativas y de equipos de atención de emergencias)</t>
  </si>
  <si>
    <t>Realizar el Curso de 50 horas del SGSST</t>
  </si>
  <si>
    <t>Capacitar en como hacer una investigación de un accidente</t>
  </si>
  <si>
    <t>Realizar el curso de 50 horas del SGSST</t>
  </si>
  <si>
    <t>Revisar y actualizar de planes de emergencia de la entidad de las sedes de la entidad</t>
  </si>
  <si>
    <t xml:space="preserve">Capacitar a la brigada de emergencias </t>
  </si>
  <si>
    <t>Realizar simulacro de emergencias</t>
  </si>
  <si>
    <t>Desarrollar pistas de entrenamiento de la brigada de emergencias</t>
  </si>
  <si>
    <t>Realizar curso de 50 horas del SGSST</t>
  </si>
  <si>
    <t>Publicar tips de prevención de emergencias</t>
  </si>
  <si>
    <t>Capacitar a los conductores en manejo defensivo y prueba de manejo</t>
  </si>
  <si>
    <t>Capacitar a los conductores en primeros auxilios básicos para los conductores</t>
  </si>
  <si>
    <t>Enviar folleto a los diferentes actores viales (peatones, ciclistas, motociclistas, conductores de vehículos, etc.)</t>
  </si>
  <si>
    <t>Desarrollar campaña de nutrición saludable</t>
  </si>
  <si>
    <t>Realizar acompañamiento nutrición saludable</t>
  </si>
  <si>
    <t>Realizar campaña prevención de consumo de sustancias psicoactivas</t>
  </si>
  <si>
    <t>Desarrollar reto saludable</t>
  </si>
  <si>
    <t>Realizar seguimiento a la programación de capacitaciones del procedimiento de gestión de contratistas</t>
  </si>
  <si>
    <t>Realizar investigación de incidentes y accidentes de trabajo</t>
  </si>
  <si>
    <t>Divulgar las lecciones aprendidas de las Investigación de incidentes y accidentes de trabajo</t>
  </si>
  <si>
    <t>Realizar seguimiento a indicadores del SGSST</t>
  </si>
  <si>
    <t>Realizar rendición de cuentas y revisión por la dirección</t>
  </si>
  <si>
    <t>Desarrollar auditoria extrerna SGSST</t>
  </si>
  <si>
    <t>Desarrollar auditoria interna del SGSST</t>
  </si>
  <si>
    <t>Realizar acciones de mejora derivadas del SGSST</t>
  </si>
  <si>
    <t>PASSM REMEDIOS</t>
  </si>
  <si>
    <t>Solicitar al lider del Sistema Integrado de Gestión la Politica integrada.</t>
  </si>
  <si>
    <t>Actualizar  el instructivo de identificación de peligros, valoración de riesgos, oportunidades y definición de controles, incuyendo lista de chequeo de requisitos.</t>
  </si>
  <si>
    <t xml:space="preserve">Realizar y utilizar lista de chequeo con la cual se validará cada uno de los requisitos legales del DUR 1072 y 45001:2018 para la actualización de matrices del año 2022. </t>
  </si>
  <si>
    <t>Incluir en el formato de autoreporte de condiciones de salud la información referente a los riesgos a los cuales se encuentran expuestos los visitantes, así como, información del plan de emergencias.</t>
  </si>
  <si>
    <t>Revisar el programa de seguridad, orden, aseo y limpieza</t>
  </si>
  <si>
    <t>Realizar inspecciones de orden y aseo en las sedes ANM Nacional</t>
  </si>
  <si>
    <t>Realizar campañas de fortalecimiento de orden y aseo en las instalaciones de la ANM</t>
  </si>
  <si>
    <t>Realizar Inspecciones locativas a todas las sedes de la ANM, donde se va a definir las necesidades de señalización.</t>
  </si>
  <si>
    <t>Definir lineamiento para el apilamiento de elementos en las instalaciones de Sede Central.</t>
  </si>
  <si>
    <t>PROGRAMA ORDEN Y ASEO</t>
  </si>
  <si>
    <t>Crear  e implementar curso de formación para coordinadores, lideres y vigias de la Entidad.</t>
  </si>
  <si>
    <t>Realizar campañas de fortalecimiento de la participación de los trabajadores en las actividades del SGSST</t>
  </si>
  <si>
    <t>Campaña de concientización de roles, responsabilidades y autoridades de los colaboradores en el SGSST</t>
  </si>
  <si>
    <t>Realizar seguimiento a casos sintomáticos identificados por encuesta morbilidad sentida, exámenes médicos ocupacionales, auto reporte (sede central y regionales) y enfermedades calificadas.</t>
  </si>
  <si>
    <t xml:space="preserve">Elaboracion de plan,  cronograma de trabajo  y ficha de control del PVE  2022                                                                                                 
Enumerar las actividades a realizar en el PVE auditivo, establecer fechas de realizacion y control de ejecucion </t>
  </si>
  <si>
    <t>Elaboracion y aplicación de encuesta de morbilidad auditiva
Diseñar formato de encuesta para el seguimiento a condiciones de salud auditiva</t>
  </si>
  <si>
    <t>Solicitud de resultados audiometricos tamiz 2021 
solicitud a la IPS contratante que realizo los examenes medicos ocupacionales 2020</t>
  </si>
  <si>
    <t xml:space="preserve">Pieza informativa    
Dia internacional del cuidado auditivo - 3 de marzo         </t>
  </si>
  <si>
    <t xml:space="preserve">Analisis, registro y acutalizacion de datos registrados en audiometrias tamiz 2020
Datos entregados por el proveedor de examenes medicos </t>
  </si>
  <si>
    <t xml:space="preserve">Seguimiento a ausentimo
Efectuar seguimiento telefonico a incapacidades relacionadas con patologias auditiva y vertigo y actualizar base de datos </t>
  </si>
  <si>
    <t>Seguimiento a condiciones de salud Auditiva
Seguimiento telefonico o presencial a poblacion detectada con hallazgos auditivos 2020</t>
  </si>
  <si>
    <t>Formacion auditiva 
Divulgacion de informacion sobre temas de conservacion auditiva</t>
  </si>
  <si>
    <t>Acompañamiento al día de la seguridad y salud en el trabajo
Jornada de otoscopia</t>
  </si>
  <si>
    <t>Actualizacion de matriz del PVE y ficha de seguimiento
actualizacion de seguimientos efectuados según manifestaciones de condiciones de salud auditiva y seguimiento a reporte de ausentismo</t>
  </si>
  <si>
    <t>Inspección de puesto de trabajo de proveedores criticos de la ANM</t>
  </si>
  <si>
    <t>Actualizacion del documento
Actualización de documento base del programa incluyendo indicadores, formatos y encuestas</t>
  </si>
  <si>
    <t xml:space="preserve">Analisis de resultados surgidos en encuesta de morbilidad auditiva 2022
Datos registrados por trabajadores de la ANM     </t>
  </si>
  <si>
    <t>Actividades con proveedores y conductores</t>
  </si>
  <si>
    <t xml:space="preserve">   Entrevistas semiestructuradas casos blancos del sistema de vigilancia </t>
  </si>
  <si>
    <t xml:space="preserve">Socialización de los resultados de la identificación de los Factores de Riesgo Psicosocial y clima laboral a la vicepresidencia A y F para tomar acciones necesarias de intervención y correción. </t>
  </si>
  <si>
    <t>Intervención de clima laboral a los grupos prioritarios según los resultados de riesgo psicosocial y clima laboral</t>
  </si>
  <si>
    <t>Intervención de clima laboral a los grupos  con baja exposición  según los resultados de riesgo psicosocial y clima laboral</t>
  </si>
  <si>
    <t>Intervención en Liderazgo a: jefes, coordinadores, gerentes y vicepresidentes. (enfasis en reconocimiento y compensación)</t>
  </si>
  <si>
    <t>Campaña de prevención de acoso laboral (acoso psicólogico y emocional)</t>
  </si>
  <si>
    <t>Campaña de prevención de acoso laboral (inequidaad laboral, entorpecimiento laboral, entre otras modalidades)</t>
  </si>
  <si>
    <t xml:space="preserve">Websafi sobre ley 1010 de 2006 y prevención de acoso laboral </t>
  </si>
  <si>
    <t>Capacitación en solucion de conflictos interpersonales</t>
  </si>
  <si>
    <t>Entrevistas semiestructuradas grupo salvamento minero</t>
  </si>
  <si>
    <t xml:space="preserve">Intervención en liderazgo y estrategias de adaptación en el grupo de Salvamento minero. </t>
  </si>
  <si>
    <t>Taller sobre desactivación emocional, experiencia dehechos traumaticos vividos, etc Para Salvamento Minero</t>
  </si>
  <si>
    <t>Acompañamiento individuales</t>
  </si>
  <si>
    <t>Pausas activas cognitivas</t>
  </si>
  <si>
    <t>Campaña en prevención de comsumo de sustancias psicoativas</t>
  </si>
  <si>
    <t xml:space="preserve">Taller de entrenamiento emocional a personas a casos blanco. </t>
  </si>
  <si>
    <t xml:space="preserve">Capacitar al comité en Comunicación asertiva </t>
  </si>
  <si>
    <t xml:space="preserve">Campaña de acoso laboral y promoción sana convivencia </t>
  </si>
  <si>
    <t>Realizar seguimiento a las reuniones del comité de seguridad víal</t>
  </si>
  <si>
    <t>Seguimiento a los indicadores del PESV</t>
  </si>
  <si>
    <t>Realizar sensibilización de la politica y objetivos de seguridad vial</t>
  </si>
  <si>
    <t>Sensibilizar al comité de seguridad vial sobre los roles y funciones del comité de seguridad vial</t>
  </si>
  <si>
    <t>Socializar del plan Estratégico de Seguridad Vial en seguridad vial, señalización vial, hábitos de visión – puntos ciegos</t>
  </si>
  <si>
    <t>Capacitar al comité sobre velocidad,condiciones físicas y anímicas durante la conducción, percepción y sensibilización del problema de los accidentes de transito y factor humano “el conductor”- “el peatón”</t>
  </si>
  <si>
    <t>Capacitar al comité sobre dispositivos de seguridad en los vehículos, prevención de accidentes “in itinere y en misión”, promoción de la movilidad sostenible y segura y normatividad legal vigente</t>
  </si>
  <si>
    <t>Capacitar a los conductores sobre mecánica básica</t>
  </si>
  <si>
    <t xml:space="preserve">Capacitación sobre la identificación de peligros y condiciones inseguras en el hogar. Capacitar al personal referente a accidentes más comunes en el hogar. </t>
  </si>
  <si>
    <t>Capacitaciones sobre pausas activas. Realizar seguimiento de ejecución de pausas, fomentar la práctica de habitos de vida saludable.</t>
  </si>
  <si>
    <t>Técnicas de relajacion. Pausas activas cognitivas, gimnasia laboral. Capacitaciones de manejo del estrés. Incentivar la participación de los funcionarios frente a las actividades de deporte y relajación mental.Capacitaciones sobre salud mental. Talleres de liderazgo, y comunicación asertiva</t>
  </si>
  <si>
    <t>Capacitaciones de seguridad y de autocuidado.Programa de salud visual, comunicaciones sobre cuidado visual.</t>
  </si>
  <si>
    <t>Capacitaciones de bioseguridad. Proporcionar información sobre la pandemia. Control de morbilidad de funcionarios y contratistas. Implementar el distanciamiento social.  Implementar protocolos de desinfección al llegar al hogar. Toma de pruebas Covid-19.</t>
  </si>
  <si>
    <t>TELETRABAJADORES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</si>
</sst>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Arial"/>
      <family val="2"/>
    </font>
    <font>
      <sz val="11"/>
      <color theme="1"/>
      <name val="Calibri"/>
      <family val="2"/>
      <scheme val="minor"/>
    </font>
    <font>
      <sz val="11"/>
      <color theme="1"/>
      <name val="Arial"/>
      <family val="2"/>
    </font>
    <font>
      <b/>
      <sz val="12"/>
      <name val="Arial"/>
      <family val="2"/>
    </font>
    <font>
      <b/>
      <sz val="10"/>
      <name val="Arial"/>
      <family val="2"/>
    </font>
    <font>
      <b/>
      <sz val="8"/>
      <name val="Arial"/>
      <family val="2"/>
    </font>
    <font>
      <sz val="9"/>
      <name val="Arial"/>
      <family val="2"/>
    </font>
    <font>
      <sz val="10"/>
      <name val="Arial"/>
      <family val="2"/>
    </font>
    <font>
      <b/>
      <sz val="12"/>
      <color theme="1"/>
      <name val="Arial"/>
      <family val="2"/>
    </font>
    <font>
      <sz val="12"/>
      <color theme="1"/>
      <name val="Arial"/>
      <family val="2"/>
    </font>
    <font>
      <b/>
      <sz val="14"/>
      <color theme="1"/>
      <name val="Verdana"/>
      <family val="2"/>
    </font>
    <font>
      <b/>
      <sz val="22"/>
      <color theme="1"/>
      <name val="Arial"/>
      <family val="2"/>
    </font>
    <font>
      <sz val="10"/>
      <name val="Calibri"/>
      <family val="2"/>
      <scheme val="minor"/>
    </font>
    <font>
      <b/>
      <sz val="9"/>
      <name val="Arial"/>
      <family val="2"/>
    </font>
    <font>
      <b/>
      <sz val="11"/>
      <color theme="1"/>
      <name val="Arial"/>
      <family val="2"/>
    </font>
    <font>
      <b/>
      <sz val="11"/>
      <color theme="1"/>
      <name val="Calibri"/>
      <family val="2"/>
      <scheme val="minor"/>
    </font>
    <font>
      <b/>
      <sz val="10"/>
      <color rgb="FF000000"/>
      <name val="Calibri"/>
      <family val="2"/>
    </font>
    <font>
      <sz val="10"/>
      <color rgb="FF000000"/>
      <name val="Calibri"/>
      <family val="2"/>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92D050"/>
        <bgColor indexed="64"/>
      </patternFill>
    </fill>
    <fill>
      <patternFill patternType="solid">
        <fgColor theme="3" tint="0.39994506668294322"/>
        <bgColor indexed="64"/>
      </patternFill>
    </fill>
    <fill>
      <patternFill patternType="solid">
        <fgColor theme="6"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30D037"/>
        <bgColor indexed="64"/>
      </patternFill>
    </fill>
  </fills>
  <borders count="35">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bottom style="medium">
        <color indexed="64"/>
      </bottom>
      <diagonal/>
    </border>
  </borders>
  <cellStyleXfs count="2">
    <xf numFmtId="0" fontId="0" fillId="0" borderId="0"/>
    <xf numFmtId="9" fontId="2" fillId="0" borderId="0" applyFont="0" applyFill="0" applyBorder="0" applyAlignment="0" applyProtection="0"/>
  </cellStyleXfs>
  <cellXfs count="165">
    <xf numFmtId="0" fontId="0" fillId="0" borderId="0" xfId="0"/>
    <xf numFmtId="0" fontId="8" fillId="0" borderId="0" xfId="0" applyFont="1" applyAlignment="1">
      <alignment vertical="center"/>
    </xf>
    <xf numFmtId="0" fontId="9" fillId="0" borderId="0" xfId="0" applyFont="1"/>
    <xf numFmtId="1" fontId="0" fillId="0" borderId="0" xfId="0" applyNumberFormat="1"/>
    <xf numFmtId="1" fontId="7" fillId="3" borderId="5" xfId="0" applyNumberFormat="1" applyFont="1" applyFill="1" applyBorder="1" applyAlignment="1">
      <alignment horizontal="center" vertical="center" wrapText="1"/>
    </xf>
    <xf numFmtId="1" fontId="7" fillId="3" borderId="5" xfId="0" applyNumberFormat="1" applyFont="1" applyFill="1" applyBorder="1" applyAlignment="1" applyProtection="1">
      <alignment horizontal="center" vertical="center" wrapText="1"/>
    </xf>
    <xf numFmtId="1" fontId="12" fillId="3" borderId="5" xfId="0" applyNumberFormat="1" applyFont="1" applyFill="1" applyBorder="1" applyAlignment="1" applyProtection="1">
      <alignment horizontal="center" vertical="center" wrapText="1"/>
    </xf>
    <xf numFmtId="1" fontId="7" fillId="3" borderId="8" xfId="0" applyNumberFormat="1" applyFont="1" applyFill="1" applyBorder="1" applyAlignment="1">
      <alignment horizontal="center" vertical="center" wrapText="1"/>
    </xf>
    <xf numFmtId="1" fontId="7" fillId="3" borderId="8" xfId="0" applyNumberFormat="1" applyFont="1" applyFill="1" applyBorder="1" applyAlignment="1" applyProtection="1">
      <alignment horizontal="center" vertical="center" wrapText="1"/>
    </xf>
    <xf numFmtId="1" fontId="7" fillId="3" borderId="9" xfId="0" applyNumberFormat="1" applyFont="1" applyFill="1" applyBorder="1" applyAlignment="1" applyProtection="1">
      <alignment horizontal="center" vertical="center" wrapText="1"/>
    </xf>
    <xf numFmtId="0" fontId="0" fillId="3" borderId="0" xfId="0" applyFill="1"/>
    <xf numFmtId="15" fontId="6" fillId="4" borderId="5" xfId="0" applyNumberFormat="1" applyFont="1" applyFill="1" applyBorder="1" applyAlignment="1">
      <alignment horizontal="center" vertical="center" wrapText="1"/>
    </xf>
    <xf numFmtId="15" fontId="6" fillId="5" borderId="5" xfId="0" applyNumberFormat="1" applyFont="1" applyFill="1" applyBorder="1" applyAlignment="1" applyProtection="1">
      <alignment horizontal="center" vertical="center" wrapText="1"/>
    </xf>
    <xf numFmtId="1" fontId="12" fillId="3" borderId="8" xfId="0" applyNumberFormat="1" applyFont="1" applyFill="1" applyBorder="1" applyAlignment="1" applyProtection="1">
      <alignment horizontal="center" vertical="center" wrapText="1"/>
    </xf>
    <xf numFmtId="1" fontId="12" fillId="3" borderId="9" xfId="0" applyNumberFormat="1" applyFont="1" applyFill="1" applyBorder="1" applyAlignment="1" applyProtection="1">
      <alignment horizontal="center" vertical="center" wrapText="1"/>
    </xf>
    <xf numFmtId="17" fontId="13" fillId="2" borderId="6" xfId="0" applyNumberFormat="1" applyFont="1" applyFill="1" applyBorder="1" applyAlignment="1" applyProtection="1">
      <alignment horizontal="center" vertical="center" wrapText="1"/>
    </xf>
    <xf numFmtId="15" fontId="6" fillId="4" borderId="8" xfId="0" applyNumberFormat="1" applyFont="1" applyFill="1" applyBorder="1" applyAlignment="1">
      <alignment horizontal="center" vertical="center" wrapText="1"/>
    </xf>
    <xf numFmtId="15" fontId="6" fillId="5" borderId="9" xfId="0" applyNumberFormat="1" applyFont="1" applyFill="1" applyBorder="1" applyAlignment="1" applyProtection="1">
      <alignment horizontal="center" vertical="center" wrapText="1"/>
    </xf>
    <xf numFmtId="0" fontId="0" fillId="0" borderId="0" xfId="0" applyFill="1" applyBorder="1" applyAlignment="1" applyProtection="1">
      <alignment horizontal="center" vertical="center" wrapText="1"/>
      <protection locked="0"/>
    </xf>
    <xf numFmtId="0" fontId="0" fillId="0" borderId="5" xfId="0" applyBorder="1" applyAlignment="1">
      <alignment horizontal="center"/>
    </xf>
    <xf numFmtId="0" fontId="0" fillId="0" borderId="5" xfId="0" applyBorder="1" applyAlignment="1">
      <alignment horizontal="center"/>
    </xf>
    <xf numFmtId="0" fontId="15" fillId="0" borderId="5" xfId="0" applyFont="1" applyBorder="1" applyAlignment="1">
      <alignment horizontal="center"/>
    </xf>
    <xf numFmtId="0" fontId="0" fillId="0" borderId="5" xfId="0" applyBorder="1"/>
    <xf numFmtId="0" fontId="0" fillId="0" borderId="5" xfId="0" applyFont="1" applyBorder="1" applyAlignment="1">
      <alignment horizontal="left"/>
    </xf>
    <xf numFmtId="0" fontId="0" fillId="0" borderId="5" xfId="0" applyFont="1" applyBorder="1" applyAlignment="1">
      <alignment vertical="center"/>
    </xf>
    <xf numFmtId="0" fontId="0" fillId="0" borderId="5" xfId="0" applyBorder="1" applyAlignment="1">
      <alignment wrapText="1"/>
    </xf>
    <xf numFmtId="0" fontId="0" fillId="0" borderId="5" xfId="0" applyFont="1" applyBorder="1" applyAlignment="1">
      <alignment horizontal="center"/>
    </xf>
    <xf numFmtId="0" fontId="0" fillId="0" borderId="5" xfId="0" applyFont="1" applyBorder="1" applyAlignment="1"/>
    <xf numFmtId="0" fontId="0" fillId="0" borderId="5" xfId="0" applyFont="1" applyBorder="1" applyAlignment="1">
      <alignment horizontal="left" wrapText="1"/>
    </xf>
    <xf numFmtId="0" fontId="15" fillId="0" borderId="5" xfId="0" applyFont="1" applyBorder="1"/>
    <xf numFmtId="0" fontId="15" fillId="0" borderId="5" xfId="0" applyFont="1" applyBorder="1" applyAlignment="1">
      <alignment wrapText="1"/>
    </xf>
    <xf numFmtId="0" fontId="15" fillId="0" borderId="5" xfId="0" applyFont="1" applyFill="1" applyBorder="1" applyAlignment="1">
      <alignment wrapText="1"/>
    </xf>
    <xf numFmtId="0" fontId="0" fillId="0" borderId="5" xfId="0" applyFill="1" applyBorder="1" applyAlignment="1">
      <alignment wrapText="1"/>
    </xf>
    <xf numFmtId="0" fontId="0" fillId="0" borderId="5" xfId="0" applyFill="1" applyBorder="1"/>
    <xf numFmtId="0" fontId="15" fillId="0" borderId="6" xfId="0" applyFont="1" applyBorder="1" applyAlignment="1">
      <alignment horizontal="center"/>
    </xf>
    <xf numFmtId="0" fontId="14" fillId="0" borderId="5" xfId="0" applyFont="1" applyBorder="1" applyAlignment="1">
      <alignment horizontal="center"/>
    </xf>
    <xf numFmtId="0" fontId="0" fillId="0" borderId="5" xfId="0" applyFill="1" applyBorder="1" applyAlignment="1">
      <alignment horizontal="center"/>
    </xf>
    <xf numFmtId="0" fontId="1" fillId="0" borderId="5" xfId="0" applyFont="1" applyBorder="1" applyAlignment="1">
      <alignment horizontal="left"/>
    </xf>
    <xf numFmtId="0" fontId="0" fillId="0" borderId="5" xfId="0" applyFont="1" applyBorder="1"/>
    <xf numFmtId="0" fontId="1" fillId="0" borderId="5" xfId="0" applyFont="1" applyBorder="1" applyAlignment="1">
      <alignment horizontal="center"/>
    </xf>
    <xf numFmtId="17" fontId="0" fillId="0" borderId="5" xfId="0" applyNumberFormat="1" applyFont="1" applyBorder="1" applyAlignment="1">
      <alignment horizontal="center"/>
    </xf>
    <xf numFmtId="0" fontId="0" fillId="0" borderId="5" xfId="0" applyFont="1" applyBorder="1" applyAlignment="1">
      <alignment wrapText="1"/>
    </xf>
    <xf numFmtId="16" fontId="0" fillId="0" borderId="5" xfId="0" applyNumberFormat="1" applyFont="1" applyBorder="1" applyAlignment="1">
      <alignment horizontal="center"/>
    </xf>
    <xf numFmtId="0" fontId="1" fillId="0" borderId="5" xfId="0" applyFont="1" applyBorder="1" applyAlignment="1">
      <alignment horizontal="center" wrapText="1"/>
    </xf>
    <xf numFmtId="0" fontId="0" fillId="7" borderId="5" xfId="0" applyFont="1" applyFill="1" applyBorder="1" applyAlignment="1">
      <alignment wrapText="1"/>
    </xf>
    <xf numFmtId="0" fontId="0" fillId="7" borderId="5" xfId="0" applyFont="1" applyFill="1" applyBorder="1"/>
    <xf numFmtId="0" fontId="0" fillId="4" borderId="5" xfId="0" applyFont="1" applyFill="1" applyBorder="1" applyAlignment="1">
      <alignment vertical="center"/>
    </xf>
    <xf numFmtId="0" fontId="0" fillId="4" borderId="5" xfId="0" applyFont="1" applyFill="1" applyBorder="1" applyAlignment="1">
      <alignment wrapText="1"/>
    </xf>
    <xf numFmtId="0" fontId="0" fillId="4" borderId="5" xfId="0" applyFont="1" applyFill="1" applyBorder="1"/>
    <xf numFmtId="0" fontId="0" fillId="4" borderId="5" xfId="0" applyFont="1" applyFill="1" applyBorder="1" applyAlignment="1">
      <alignment horizontal="left"/>
    </xf>
    <xf numFmtId="0" fontId="0" fillId="4" borderId="5" xfId="0" applyFont="1" applyFill="1" applyBorder="1" applyAlignment="1">
      <alignment horizontal="left" wrapText="1"/>
    </xf>
    <xf numFmtId="0" fontId="0" fillId="8" borderId="5" xfId="0" applyFont="1" applyFill="1" applyBorder="1" applyAlignment="1">
      <alignment horizontal="left" wrapText="1"/>
    </xf>
    <xf numFmtId="0" fontId="0" fillId="4" borderId="5" xfId="0" applyFont="1" applyFill="1" applyBorder="1" applyAlignment="1"/>
    <xf numFmtId="164" fontId="0" fillId="0" borderId="0" xfId="0" applyNumberFormat="1"/>
    <xf numFmtId="1" fontId="7" fillId="3" borderId="6" xfId="0" applyNumberFormat="1" applyFont="1" applyFill="1" applyBorder="1" applyAlignment="1" applyProtection="1">
      <alignment horizontal="center" vertical="center" wrapText="1"/>
    </xf>
    <xf numFmtId="1" fontId="7" fillId="3" borderId="18" xfId="0" applyNumberFormat="1" applyFont="1" applyFill="1" applyBorder="1" applyAlignment="1" applyProtection="1">
      <alignment horizontal="center" vertical="center" wrapText="1"/>
    </xf>
    <xf numFmtId="0" fontId="15" fillId="0" borderId="7" xfId="0" applyFont="1" applyFill="1" applyBorder="1" applyAlignment="1">
      <alignment wrapText="1"/>
    </xf>
    <xf numFmtId="0" fontId="0" fillId="0" borderId="7" xfId="0" applyFill="1" applyBorder="1"/>
    <xf numFmtId="9" fontId="7" fillId="0" borderId="5" xfId="1" applyFont="1" applyFill="1" applyBorder="1" applyAlignment="1" applyProtection="1">
      <alignment horizontal="center" vertical="center" wrapText="1"/>
    </xf>
    <xf numFmtId="0" fontId="0" fillId="0" borderId="5" xfId="0" applyFill="1" applyBorder="1" applyAlignment="1" applyProtection="1">
      <alignment horizontal="center" vertical="center" wrapText="1"/>
      <protection locked="0"/>
    </xf>
    <xf numFmtId="9" fontId="0" fillId="0" borderId="5" xfId="1" applyFont="1" applyFill="1" applyBorder="1" applyAlignment="1" applyProtection="1">
      <alignment horizontal="center" vertical="center" wrapText="1"/>
    </xf>
    <xf numFmtId="1" fontId="12" fillId="3" borderId="6" xfId="0" applyNumberFormat="1" applyFont="1" applyFill="1" applyBorder="1" applyAlignment="1" applyProtection="1">
      <alignment horizontal="center" vertical="center" wrapText="1"/>
    </xf>
    <xf numFmtId="15" fontId="6" fillId="4" borderId="18" xfId="0" applyNumberFormat="1" applyFont="1" applyFill="1" applyBorder="1" applyAlignment="1">
      <alignment horizontal="center" vertical="center" wrapText="1"/>
    </xf>
    <xf numFmtId="1" fontId="12" fillId="3" borderId="18" xfId="0" applyNumberFormat="1" applyFont="1" applyFill="1" applyBorder="1" applyAlignment="1" applyProtection="1">
      <alignment horizontal="center" vertical="center" wrapText="1"/>
    </xf>
    <xf numFmtId="1" fontId="12" fillId="3" borderId="31" xfId="0" applyNumberFormat="1" applyFont="1" applyFill="1" applyBorder="1" applyAlignment="1" applyProtection="1">
      <alignment horizontal="center" vertical="center" wrapText="1"/>
    </xf>
    <xf numFmtId="9" fontId="0" fillId="0" borderId="5" xfId="1" applyFont="1" applyFill="1" applyBorder="1" applyAlignment="1" applyProtection="1">
      <alignment horizontal="center" vertical="center" wrapText="1"/>
    </xf>
    <xf numFmtId="9" fontId="7" fillId="0" borderId="5" xfId="1" applyFont="1" applyFill="1" applyBorder="1" applyAlignment="1" applyProtection="1">
      <alignment horizontal="center" vertical="center" wrapText="1"/>
    </xf>
    <xf numFmtId="0" fontId="0" fillId="0" borderId="5" xfId="0" applyFill="1" applyBorder="1" applyAlignment="1" applyProtection="1">
      <alignment horizontal="center" vertical="center" wrapText="1"/>
      <protection locked="0"/>
    </xf>
    <xf numFmtId="9" fontId="7" fillId="3" borderId="8" xfId="1" applyFont="1" applyFill="1" applyBorder="1" applyAlignment="1" applyProtection="1">
      <alignment horizontal="center" vertical="center" wrapText="1"/>
    </xf>
    <xf numFmtId="9" fontId="7" fillId="3" borderId="5" xfId="1" applyFont="1" applyFill="1" applyBorder="1" applyAlignment="1" applyProtection="1">
      <alignment horizontal="center" vertical="center" wrapText="1"/>
    </xf>
    <xf numFmtId="9" fontId="7" fillId="0" borderId="6" xfId="1" applyFont="1" applyFill="1" applyBorder="1" applyAlignment="1" applyProtection="1">
      <alignment horizontal="center" vertical="center" wrapText="1"/>
    </xf>
    <xf numFmtId="9" fontId="7" fillId="0" borderId="18" xfId="1" applyFont="1" applyFill="1" applyBorder="1" applyAlignment="1" applyProtection="1">
      <alignment horizontal="center" vertical="center" wrapText="1"/>
    </xf>
    <xf numFmtId="9" fontId="7" fillId="0" borderId="8" xfId="1" applyFont="1" applyFill="1" applyBorder="1" applyAlignment="1" applyProtection="1">
      <alignment horizontal="center" vertical="center" wrapText="1"/>
    </xf>
    <xf numFmtId="0" fontId="0" fillId="0" borderId="8" xfId="0" applyFill="1" applyBorder="1" applyAlignment="1" applyProtection="1">
      <alignment horizontal="center" vertical="center" wrapText="1"/>
      <protection locked="0"/>
    </xf>
    <xf numFmtId="9" fontId="7" fillId="3" borderId="9" xfId="1" applyFont="1" applyFill="1" applyBorder="1" applyAlignment="1" applyProtection="1">
      <alignment horizontal="center" vertical="center" wrapText="1"/>
    </xf>
    <xf numFmtId="9" fontId="7" fillId="0" borderId="9" xfId="1" applyFont="1" applyFill="1" applyBorder="1" applyAlignment="1" applyProtection="1">
      <alignment horizontal="center" vertical="center" wrapText="1"/>
    </xf>
    <xf numFmtId="0" fontId="0" fillId="0" borderId="9" xfId="0" applyFill="1" applyBorder="1" applyAlignment="1" applyProtection="1">
      <alignment horizontal="center" vertical="center" wrapText="1"/>
      <protection locked="0"/>
    </xf>
    <xf numFmtId="0" fontId="11" fillId="6" borderId="22" xfId="0" applyFont="1" applyFill="1" applyBorder="1" applyAlignment="1">
      <alignment horizontal="center" vertical="center" textRotation="90" wrapText="1"/>
    </xf>
    <xf numFmtId="0" fontId="11" fillId="6" borderId="23" xfId="0" applyFont="1" applyFill="1" applyBorder="1" applyAlignment="1">
      <alignment horizontal="center" vertical="center" textRotation="90" wrapText="1"/>
    </xf>
    <xf numFmtId="0" fontId="11" fillId="6" borderId="24" xfId="0" applyFont="1" applyFill="1" applyBorder="1" applyAlignment="1">
      <alignment horizontal="center" vertical="center" textRotation="90" wrapText="1"/>
    </xf>
    <xf numFmtId="0" fontId="11" fillId="6" borderId="32" xfId="0" applyFont="1" applyFill="1" applyBorder="1" applyAlignment="1">
      <alignment horizontal="center" vertical="center" textRotation="90" wrapText="1"/>
    </xf>
    <xf numFmtId="0" fontId="11" fillId="6" borderId="33" xfId="0" applyFont="1" applyFill="1" applyBorder="1" applyAlignment="1">
      <alignment horizontal="center" vertical="center" textRotation="90" wrapText="1"/>
    </xf>
    <xf numFmtId="0" fontId="9" fillId="0" borderId="1"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30" xfId="0" applyFont="1" applyFill="1" applyBorder="1" applyAlignment="1">
      <alignment horizontal="left" vertical="center" wrapText="1"/>
    </xf>
    <xf numFmtId="9" fontId="0" fillId="0" borderId="8" xfId="1" applyFont="1" applyFill="1" applyBorder="1" applyAlignment="1" applyProtection="1">
      <alignment horizontal="center" vertical="center" wrapText="1"/>
    </xf>
    <xf numFmtId="9" fontId="0" fillId="0" borderId="9" xfId="1" applyFont="1" applyFill="1" applyBorder="1" applyAlignment="1" applyProtection="1">
      <alignment horizontal="center" vertical="center" wrapText="1"/>
    </xf>
    <xf numFmtId="9" fontId="7" fillId="0" borderId="31" xfId="1" applyFont="1" applyFill="1" applyBorder="1" applyAlignment="1" applyProtection="1">
      <alignment horizontal="center" vertical="center" wrapText="1"/>
    </xf>
    <xf numFmtId="0" fontId="11" fillId="6" borderId="11" xfId="0" applyFont="1" applyFill="1" applyBorder="1" applyAlignment="1">
      <alignment horizontal="center" vertical="center" textRotation="90" wrapText="1"/>
    </xf>
    <xf numFmtId="0" fontId="11" fillId="6" borderId="10" xfId="0" applyFont="1" applyFill="1" applyBorder="1" applyAlignment="1">
      <alignment horizontal="center" vertical="center" textRotation="90" wrapText="1"/>
    </xf>
    <xf numFmtId="0" fontId="11" fillId="6" borderId="12" xfId="0" applyFont="1" applyFill="1" applyBorder="1" applyAlignment="1">
      <alignment horizontal="center" vertical="center" textRotation="90" wrapText="1"/>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0" fontId="11" fillId="6" borderId="13" xfId="0" applyFont="1" applyFill="1" applyBorder="1" applyAlignment="1">
      <alignment horizontal="center" vertical="center" textRotation="90" wrapText="1"/>
    </xf>
    <xf numFmtId="0" fontId="11" fillId="6" borderId="14" xfId="0" applyFont="1" applyFill="1" applyBorder="1" applyAlignment="1">
      <alignment horizontal="center" vertical="center" textRotation="90" wrapText="1"/>
    </xf>
    <xf numFmtId="0" fontId="9" fillId="0" borderId="5" xfId="0" applyFont="1" applyFill="1" applyBorder="1" applyAlignment="1" applyProtection="1">
      <alignment horizontal="left" vertical="center" wrapText="1"/>
    </xf>
    <xf numFmtId="0" fontId="9" fillId="0" borderId="9" xfId="0" applyFont="1" applyFill="1" applyBorder="1" applyAlignment="1">
      <alignment horizontal="left" vertical="center" wrapText="1"/>
    </xf>
    <xf numFmtId="0" fontId="9" fillId="0" borderId="18" xfId="0" applyFont="1" applyFill="1" applyBorder="1" applyAlignment="1">
      <alignment horizontal="left" vertical="center" wrapText="1"/>
    </xf>
    <xf numFmtId="9" fontId="0" fillId="3" borderId="25" xfId="1" applyFont="1" applyFill="1" applyBorder="1" applyAlignment="1" applyProtection="1">
      <alignment horizontal="center" vertical="center" wrapText="1"/>
    </xf>
    <xf numFmtId="9" fontId="0" fillId="3" borderId="27" xfId="1" applyFont="1" applyFill="1" applyBorder="1" applyAlignment="1" applyProtection="1">
      <alignment horizontal="center" vertical="center" wrapText="1"/>
    </xf>
    <xf numFmtId="9" fontId="0" fillId="3" borderId="3" xfId="1" applyFont="1" applyFill="1" applyBorder="1" applyAlignment="1" applyProtection="1">
      <alignment horizontal="center" vertical="center" wrapText="1"/>
    </xf>
    <xf numFmtId="9" fontId="0" fillId="3" borderId="17" xfId="1" applyFont="1" applyFill="1" applyBorder="1" applyAlignment="1" applyProtection="1">
      <alignment horizontal="center" vertical="center" wrapText="1"/>
    </xf>
    <xf numFmtId="0" fontId="9" fillId="0" borderId="8" xfId="0" applyFont="1" applyFill="1" applyBorder="1" applyAlignment="1" applyProtection="1">
      <alignment horizontal="left" vertical="center" wrapText="1"/>
    </xf>
    <xf numFmtId="0" fontId="9" fillId="0" borderId="5" xfId="0" applyFont="1" applyFill="1" applyBorder="1" applyAlignment="1">
      <alignment vertical="center" wrapText="1"/>
    </xf>
    <xf numFmtId="0" fontId="0" fillId="0" borderId="18" xfId="0"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9" fillId="0" borderId="21" xfId="0" applyFont="1" applyFill="1" applyBorder="1" applyAlignment="1">
      <alignment horizontal="left" vertical="center" wrapText="1"/>
    </xf>
    <xf numFmtId="0" fontId="9" fillId="0" borderId="6" xfId="0" applyFont="1" applyFill="1" applyBorder="1" applyAlignment="1">
      <alignment horizontal="left" vertical="center" wrapText="1"/>
    </xf>
    <xf numFmtId="9" fontId="7" fillId="0" borderId="34" xfId="1" applyFont="1" applyFill="1" applyBorder="1" applyAlignment="1" applyProtection="1">
      <alignment horizontal="center" vertical="center" wrapText="1"/>
    </xf>
    <xf numFmtId="0" fontId="9" fillId="0" borderId="9" xfId="0" applyFont="1" applyFill="1" applyBorder="1" applyAlignment="1">
      <alignment vertical="center" wrapText="1"/>
    </xf>
    <xf numFmtId="9" fontId="0" fillId="0" borderId="18" xfId="1" applyFont="1" applyFill="1" applyBorder="1" applyAlignment="1" applyProtection="1">
      <alignment horizontal="center" vertical="center" wrapText="1"/>
    </xf>
    <xf numFmtId="9" fontId="0" fillId="9" borderId="5" xfId="1" applyFont="1" applyFill="1" applyBorder="1" applyAlignment="1" applyProtection="1">
      <alignment horizontal="center" vertical="center" wrapText="1"/>
    </xf>
    <xf numFmtId="0" fontId="9" fillId="0" borderId="5" xfId="0" applyFont="1" applyFill="1" applyBorder="1" applyAlignment="1">
      <alignment horizontal="center" vertical="center" wrapText="1"/>
    </xf>
    <xf numFmtId="9" fontId="0" fillId="3" borderId="5" xfId="1" applyFont="1" applyFill="1" applyBorder="1" applyAlignment="1" applyProtection="1">
      <alignment horizontal="center" vertical="center" wrapText="1"/>
    </xf>
    <xf numFmtId="9" fontId="0" fillId="3" borderId="9" xfId="1" applyFont="1" applyFill="1" applyBorder="1" applyAlignment="1" applyProtection="1">
      <alignment horizontal="center" vertical="center" wrapText="1"/>
    </xf>
    <xf numFmtId="0" fontId="8"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3" fillId="2" borderId="5" xfId="0" applyFont="1" applyFill="1" applyBorder="1" applyAlignment="1" applyProtection="1">
      <alignment horizontal="center" vertical="center"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3" fillId="2" borderId="5" xfId="0" applyFont="1" applyFill="1" applyBorder="1" applyAlignment="1" applyProtection="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5"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9" fillId="3" borderId="1"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9" fillId="3" borderId="5" xfId="0" applyFont="1" applyFill="1" applyBorder="1" applyAlignment="1">
      <alignment horizontal="left" vertical="center" wrapText="1"/>
    </xf>
    <xf numFmtId="0" fontId="11" fillId="6" borderId="15" xfId="0" applyFont="1" applyFill="1" applyBorder="1" applyAlignment="1">
      <alignment horizontal="center" vertical="center" textRotation="90" wrapText="1"/>
    </xf>
    <xf numFmtId="0" fontId="0" fillId="0" borderId="25" xfId="0" applyFill="1" applyBorder="1" applyAlignment="1" applyProtection="1">
      <alignment horizontal="center" vertical="center" wrapText="1"/>
      <protection locked="0"/>
    </xf>
    <xf numFmtId="0" fontId="0" fillId="0" borderId="27"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9" fontId="7" fillId="3" borderId="6" xfId="1" applyFont="1" applyFill="1" applyBorder="1" applyAlignment="1" applyProtection="1">
      <alignment horizontal="center" vertical="center" wrapText="1"/>
    </xf>
    <xf numFmtId="9" fontId="7" fillId="3" borderId="18" xfId="1" applyFont="1" applyFill="1" applyBorder="1" applyAlignment="1" applyProtection="1">
      <alignment horizontal="center" vertical="center" wrapText="1"/>
    </xf>
    <xf numFmtId="0" fontId="0" fillId="0" borderId="1" xfId="0" applyFill="1" applyBorder="1" applyAlignment="1" applyProtection="1">
      <alignment horizontal="center" vertical="center" wrapText="1"/>
      <protection locked="0"/>
    </xf>
    <xf numFmtId="0" fontId="0" fillId="0" borderId="2" xfId="0" applyFill="1" applyBorder="1" applyAlignment="1" applyProtection="1">
      <alignment horizontal="center" vertical="center" wrapText="1"/>
      <protection locked="0"/>
    </xf>
    <xf numFmtId="0" fontId="1" fillId="0" borderId="5" xfId="0" applyFont="1" applyBorder="1" applyAlignment="1">
      <alignment horizontal="center"/>
    </xf>
    <xf numFmtId="0" fontId="1" fillId="0" borderId="5" xfId="0" applyFont="1" applyBorder="1" applyAlignment="1">
      <alignment horizontal="center" wrapText="1"/>
    </xf>
    <xf numFmtId="0" fontId="15" fillId="0" borderId="19" xfId="0" applyFont="1" applyBorder="1" applyAlignment="1">
      <alignment horizontal="center"/>
    </xf>
    <xf numFmtId="0" fontId="15" fillId="0" borderId="20" xfId="0" applyFont="1" applyBorder="1" applyAlignment="1">
      <alignment horizontal="center"/>
    </xf>
    <xf numFmtId="0" fontId="15" fillId="0" borderId="21" xfId="0" applyFont="1" applyBorder="1" applyAlignment="1">
      <alignment horizontal="center"/>
    </xf>
    <xf numFmtId="0" fontId="0" fillId="0" borderId="0" xfId="0" applyAlignment="1">
      <alignment horizontal="left" wrapText="1"/>
    </xf>
    <xf numFmtId="0" fontId="0" fillId="0" borderId="0" xfId="0" applyAlignment="1">
      <alignment horizontal="left"/>
    </xf>
    <xf numFmtId="0" fontId="14" fillId="0" borderId="0" xfId="0" applyFont="1" applyAlignment="1">
      <alignment horizontal="center" vertical="center"/>
    </xf>
  </cellXfs>
  <cellStyles count="2">
    <cellStyle name="Normal" xfId="0" builtinId="0"/>
    <cellStyle name="Porcentaje" xfId="1" builtinId="5"/>
  </cellStyles>
  <dxfs count="63">
    <dxf>
      <font>
        <b/>
        <i val="0"/>
      </font>
      <fill>
        <patternFill>
          <bgColor rgb="FF00CC00"/>
        </patternFill>
      </fill>
    </dxf>
    <dxf>
      <font>
        <b/>
        <i val="0"/>
      </font>
      <fill>
        <patternFill>
          <bgColor rgb="FFFFC000"/>
        </patternFill>
      </fill>
    </dxf>
    <dxf>
      <font>
        <b/>
        <i val="0"/>
        <color theme="0"/>
      </font>
      <fill>
        <patternFill>
          <bgColor rgb="FFFF0000"/>
        </patternFill>
      </fill>
    </dxf>
    <dxf>
      <font>
        <b/>
        <i val="0"/>
      </font>
      <fill>
        <patternFill>
          <bgColor rgb="FF00CC00"/>
        </patternFill>
      </fill>
    </dxf>
    <dxf>
      <font>
        <b/>
        <i val="0"/>
      </font>
      <fill>
        <patternFill>
          <bgColor rgb="FFFFC000"/>
        </patternFill>
      </fill>
    </dxf>
    <dxf>
      <font>
        <b/>
        <i val="0"/>
        <color theme="0"/>
      </font>
      <fill>
        <patternFill>
          <bgColor rgb="FFFF0000"/>
        </patternFill>
      </fill>
    </dxf>
    <dxf>
      <font>
        <b/>
        <i val="0"/>
      </font>
      <fill>
        <patternFill>
          <bgColor rgb="FF00CC00"/>
        </patternFill>
      </fill>
    </dxf>
    <dxf>
      <font>
        <b/>
        <i val="0"/>
      </font>
      <fill>
        <patternFill>
          <bgColor rgb="FFFFC000"/>
        </patternFill>
      </fill>
    </dxf>
    <dxf>
      <font>
        <b/>
        <i val="0"/>
        <color theme="0"/>
      </font>
      <fill>
        <patternFill>
          <bgColor rgb="FFFF0000"/>
        </patternFill>
      </fill>
    </dxf>
    <dxf>
      <font>
        <b/>
        <i val="0"/>
      </font>
      <fill>
        <patternFill>
          <bgColor rgb="FF00CC00"/>
        </patternFill>
      </fill>
    </dxf>
    <dxf>
      <font>
        <b/>
        <i val="0"/>
      </font>
      <fill>
        <patternFill>
          <bgColor rgb="FFFFC000"/>
        </patternFill>
      </fill>
    </dxf>
    <dxf>
      <font>
        <b/>
        <i val="0"/>
        <color theme="0"/>
      </font>
      <fill>
        <patternFill>
          <bgColor rgb="FFFF0000"/>
        </patternFill>
      </fill>
    </dxf>
    <dxf>
      <font>
        <b/>
        <i val="0"/>
      </font>
      <fill>
        <patternFill>
          <bgColor rgb="FF00CC00"/>
        </patternFill>
      </fill>
    </dxf>
    <dxf>
      <font>
        <b/>
        <i val="0"/>
      </font>
      <fill>
        <patternFill>
          <bgColor rgb="FFFFC000"/>
        </patternFill>
      </fill>
    </dxf>
    <dxf>
      <font>
        <b/>
        <i val="0"/>
        <color theme="0"/>
      </font>
      <fill>
        <patternFill>
          <bgColor rgb="FFFF0000"/>
        </patternFill>
      </fill>
    </dxf>
    <dxf>
      <font>
        <b/>
        <i val="0"/>
      </font>
      <fill>
        <patternFill>
          <bgColor rgb="FF00CC00"/>
        </patternFill>
      </fill>
    </dxf>
    <dxf>
      <font>
        <b/>
        <i val="0"/>
      </font>
      <fill>
        <patternFill>
          <bgColor rgb="FFFFC000"/>
        </patternFill>
      </fill>
    </dxf>
    <dxf>
      <font>
        <b/>
        <i val="0"/>
        <color theme="0"/>
      </font>
      <fill>
        <patternFill>
          <bgColor rgb="FFFF0000"/>
        </patternFill>
      </fill>
    </dxf>
    <dxf>
      <font>
        <b/>
        <i val="0"/>
      </font>
      <fill>
        <patternFill>
          <bgColor rgb="FF00CC00"/>
        </patternFill>
      </fill>
    </dxf>
    <dxf>
      <font>
        <b/>
        <i val="0"/>
      </font>
      <fill>
        <patternFill>
          <bgColor rgb="FFFFC000"/>
        </patternFill>
      </fill>
    </dxf>
    <dxf>
      <font>
        <b/>
        <i val="0"/>
        <color theme="0"/>
      </font>
      <fill>
        <patternFill>
          <bgColor rgb="FFFF0000"/>
        </patternFill>
      </fill>
    </dxf>
    <dxf>
      <font>
        <b/>
        <i val="0"/>
      </font>
      <fill>
        <patternFill>
          <bgColor rgb="FF00CC00"/>
        </patternFill>
      </fill>
    </dxf>
    <dxf>
      <font>
        <b/>
        <i val="0"/>
      </font>
      <fill>
        <patternFill>
          <bgColor rgb="FFFFC000"/>
        </patternFill>
      </fill>
    </dxf>
    <dxf>
      <font>
        <b/>
        <i val="0"/>
        <color theme="0"/>
      </font>
      <fill>
        <patternFill>
          <bgColor rgb="FFFF0000"/>
        </patternFill>
      </fill>
    </dxf>
    <dxf>
      <font>
        <b/>
        <i val="0"/>
      </font>
      <fill>
        <patternFill>
          <bgColor rgb="FF00CC00"/>
        </patternFill>
      </fill>
    </dxf>
    <dxf>
      <font>
        <b/>
        <i val="0"/>
      </font>
      <fill>
        <patternFill>
          <bgColor rgb="FFFFC000"/>
        </patternFill>
      </fill>
    </dxf>
    <dxf>
      <font>
        <b/>
        <i val="0"/>
        <color theme="0"/>
      </font>
      <fill>
        <patternFill>
          <bgColor rgb="FFFF0000"/>
        </patternFill>
      </fill>
    </dxf>
    <dxf>
      <font>
        <b/>
        <i val="0"/>
      </font>
      <fill>
        <patternFill>
          <bgColor rgb="FF00CC00"/>
        </patternFill>
      </fill>
    </dxf>
    <dxf>
      <font>
        <b/>
        <i val="0"/>
      </font>
      <fill>
        <patternFill>
          <bgColor rgb="FFFFC000"/>
        </patternFill>
      </fill>
    </dxf>
    <dxf>
      <font>
        <b/>
        <i val="0"/>
        <color theme="0"/>
      </font>
      <fill>
        <patternFill>
          <bgColor rgb="FFFF0000"/>
        </patternFill>
      </fill>
    </dxf>
    <dxf>
      <font>
        <b/>
        <i val="0"/>
      </font>
      <fill>
        <patternFill>
          <bgColor rgb="FF00CC00"/>
        </patternFill>
      </fill>
    </dxf>
    <dxf>
      <font>
        <b/>
        <i val="0"/>
      </font>
      <fill>
        <patternFill>
          <bgColor rgb="FFFFC000"/>
        </patternFill>
      </fill>
    </dxf>
    <dxf>
      <font>
        <b/>
        <i val="0"/>
        <color theme="0"/>
      </font>
      <fill>
        <patternFill>
          <bgColor rgb="FFFF0000"/>
        </patternFill>
      </fill>
    </dxf>
    <dxf>
      <font>
        <b/>
        <i val="0"/>
      </font>
      <fill>
        <patternFill>
          <bgColor rgb="FF00CC00"/>
        </patternFill>
      </fill>
    </dxf>
    <dxf>
      <font>
        <b/>
        <i val="0"/>
      </font>
      <fill>
        <patternFill>
          <bgColor rgb="FFFFC000"/>
        </patternFill>
      </fill>
    </dxf>
    <dxf>
      <font>
        <b/>
        <i val="0"/>
        <color theme="0"/>
      </font>
      <fill>
        <patternFill>
          <bgColor rgb="FFFF0000"/>
        </patternFill>
      </fill>
    </dxf>
    <dxf>
      <font>
        <b/>
        <i val="0"/>
      </font>
      <fill>
        <patternFill>
          <bgColor rgb="FF00CC00"/>
        </patternFill>
      </fill>
    </dxf>
    <dxf>
      <font>
        <b/>
        <i val="0"/>
      </font>
      <fill>
        <patternFill>
          <bgColor rgb="FFFFC000"/>
        </patternFill>
      </fill>
    </dxf>
    <dxf>
      <font>
        <b/>
        <i val="0"/>
        <color theme="0"/>
      </font>
      <fill>
        <patternFill>
          <bgColor rgb="FFFF0000"/>
        </patternFill>
      </fill>
    </dxf>
    <dxf>
      <font>
        <b/>
        <i val="0"/>
      </font>
      <fill>
        <patternFill>
          <bgColor rgb="FF00CC00"/>
        </patternFill>
      </fill>
    </dxf>
    <dxf>
      <font>
        <b/>
        <i val="0"/>
      </font>
      <fill>
        <patternFill>
          <bgColor rgb="FFFFC000"/>
        </patternFill>
      </fill>
    </dxf>
    <dxf>
      <font>
        <b/>
        <i val="0"/>
        <color theme="0"/>
      </font>
      <fill>
        <patternFill>
          <bgColor rgb="FFFF0000"/>
        </patternFill>
      </fill>
    </dxf>
    <dxf>
      <font>
        <b/>
        <i val="0"/>
      </font>
      <fill>
        <patternFill>
          <bgColor rgb="FF00CC00"/>
        </patternFill>
      </fill>
    </dxf>
    <dxf>
      <font>
        <b/>
        <i val="0"/>
      </font>
      <fill>
        <patternFill>
          <bgColor rgb="FFFFC000"/>
        </patternFill>
      </fill>
    </dxf>
    <dxf>
      <font>
        <b/>
        <i val="0"/>
        <color theme="0"/>
      </font>
      <fill>
        <patternFill>
          <bgColor rgb="FFFF0000"/>
        </patternFill>
      </fill>
    </dxf>
    <dxf>
      <font>
        <b/>
        <i val="0"/>
      </font>
      <fill>
        <patternFill>
          <bgColor rgb="FF00CC00"/>
        </patternFill>
      </fill>
    </dxf>
    <dxf>
      <font>
        <b/>
        <i val="0"/>
      </font>
      <fill>
        <patternFill>
          <bgColor rgb="FFFFC000"/>
        </patternFill>
      </fill>
    </dxf>
    <dxf>
      <font>
        <b/>
        <i val="0"/>
        <color theme="0"/>
      </font>
      <fill>
        <patternFill>
          <bgColor rgb="FFFF0000"/>
        </patternFill>
      </fill>
    </dxf>
    <dxf>
      <font>
        <b/>
        <i val="0"/>
      </font>
      <fill>
        <patternFill>
          <bgColor rgb="FF00CC00"/>
        </patternFill>
      </fill>
    </dxf>
    <dxf>
      <font>
        <b/>
        <i val="0"/>
      </font>
      <fill>
        <patternFill>
          <bgColor rgb="FFFFC000"/>
        </patternFill>
      </fill>
    </dxf>
    <dxf>
      <font>
        <b/>
        <i val="0"/>
        <color theme="0"/>
      </font>
      <fill>
        <patternFill>
          <bgColor rgb="FFFF0000"/>
        </patternFill>
      </fill>
    </dxf>
    <dxf>
      <font>
        <b/>
        <i val="0"/>
      </font>
      <fill>
        <patternFill>
          <bgColor rgb="FF00CC00"/>
        </patternFill>
      </fill>
    </dxf>
    <dxf>
      <font>
        <b/>
        <i val="0"/>
      </font>
      <fill>
        <patternFill>
          <bgColor rgb="FFFFC000"/>
        </patternFill>
      </fill>
    </dxf>
    <dxf>
      <font>
        <b/>
        <i val="0"/>
        <color theme="0"/>
      </font>
      <fill>
        <patternFill>
          <bgColor rgb="FFFF0000"/>
        </patternFill>
      </fill>
    </dxf>
    <dxf>
      <font>
        <b/>
        <i val="0"/>
      </font>
      <fill>
        <patternFill>
          <bgColor rgb="FF00CC00"/>
        </patternFill>
      </fill>
    </dxf>
    <dxf>
      <font>
        <b/>
        <i val="0"/>
      </font>
      <fill>
        <patternFill>
          <bgColor rgb="FFFFC000"/>
        </patternFill>
      </fill>
    </dxf>
    <dxf>
      <font>
        <b/>
        <i val="0"/>
        <color theme="0"/>
      </font>
      <fill>
        <patternFill>
          <bgColor rgb="FFFF0000"/>
        </patternFill>
      </fill>
    </dxf>
    <dxf>
      <font>
        <b/>
        <i val="0"/>
      </font>
      <fill>
        <patternFill>
          <bgColor rgb="FF00CC00"/>
        </patternFill>
      </fill>
    </dxf>
    <dxf>
      <font>
        <b/>
        <i val="0"/>
      </font>
      <fill>
        <patternFill>
          <bgColor rgb="FFFFC000"/>
        </patternFill>
      </fill>
    </dxf>
    <dxf>
      <font>
        <b/>
        <i val="0"/>
        <color theme="0"/>
      </font>
      <fill>
        <patternFill>
          <bgColor rgb="FFFF0000"/>
        </patternFill>
      </fill>
    </dxf>
    <dxf>
      <font>
        <b/>
        <i val="0"/>
      </font>
      <fill>
        <patternFill>
          <bgColor rgb="FF00CC00"/>
        </patternFill>
      </fill>
    </dxf>
    <dxf>
      <font>
        <b/>
        <i val="0"/>
      </font>
      <fill>
        <patternFill>
          <bgColor rgb="FFFFC000"/>
        </patternFill>
      </fill>
    </dxf>
    <dxf>
      <font>
        <b/>
        <i val="0"/>
        <color theme="0"/>
      </font>
      <fill>
        <patternFill>
          <bgColor rgb="FFFF0000"/>
        </patternFill>
      </fill>
    </dxf>
  </dxfs>
  <tableStyles count="0" defaultTableStyle="TableStyleMedium2" defaultPivotStyle="PivotStyleLight16"/>
  <colors>
    <mruColors>
      <color rgb="FF30D0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AppData/Local/Temp/MATRIZ%20DE%20EPP.xls" TargetMode="External"/></Relationships>
</file>

<file path=xl/drawings/drawing1.xml><?xml version="1.0" encoding="utf-8"?>
<xdr:wsDr xmlns:xdr="http://schemas.openxmlformats.org/drawingml/2006/spreadsheetDrawing" xmlns:a="http://schemas.openxmlformats.org/drawingml/2006/main">
  <xdr:twoCellAnchor>
    <xdr:from>
      <xdr:col>2</xdr:col>
      <xdr:colOff>62854</xdr:colOff>
      <xdr:row>23</xdr:row>
      <xdr:rowOff>2126</xdr:rowOff>
    </xdr:from>
    <xdr:to>
      <xdr:col>4</xdr:col>
      <xdr:colOff>605334</xdr:colOff>
      <xdr:row>23</xdr:row>
      <xdr:rowOff>3525</xdr:rowOff>
    </xdr:to>
    <xdr:sp macro="" textlink="">
      <xdr:nvSpPr>
        <xdr:cNvPr id="2" name="18 Pentágono">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2207743" y="5590126"/>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881062</xdr:colOff>
      <xdr:row>4</xdr:row>
      <xdr:rowOff>11747</xdr:rowOff>
    </xdr:from>
    <xdr:to>
      <xdr:col>4</xdr:col>
      <xdr:colOff>109380</xdr:colOff>
      <xdr:row>5</xdr:row>
      <xdr:rowOff>4867</xdr:rowOff>
    </xdr:to>
    <xdr:sp macro="" textlink="">
      <xdr:nvSpPr>
        <xdr:cNvPr id="5" name="16 CuadroTexto">
          <a:extLst>
            <a:ext uri="{FF2B5EF4-FFF2-40B4-BE49-F238E27FC236}">
              <a16:creationId xmlns:a16="http://schemas.microsoft.com/office/drawing/2014/main" id="{00000000-0008-0000-0000-000005000000}"/>
            </a:ext>
          </a:extLst>
        </xdr:cNvPr>
        <xdr:cNvSpPr txBox="1"/>
      </xdr:nvSpPr>
      <xdr:spPr>
        <a:xfrm>
          <a:off x="3376612" y="868997"/>
          <a:ext cx="1514318" cy="183620"/>
        </a:xfrm>
        <a:prstGeom prst="rect">
          <a:avLst/>
        </a:prstGeom>
        <a:ln/>
      </xdr:spPr>
      <xdr:style>
        <a:lnRef idx="1">
          <a:schemeClr val="accent3"/>
        </a:lnRef>
        <a:fillRef idx="3">
          <a:schemeClr val="accent3"/>
        </a:fillRef>
        <a:effectRef idx="2">
          <a:schemeClr val="accent3"/>
        </a:effectRef>
        <a:fontRef idx="minor">
          <a:schemeClr val="lt1"/>
        </a:fontRef>
      </xdr:style>
      <xdr:txBody>
        <a:bodyPr wrap="square" rtlCol="0" anchor="t"/>
        <a:lstStyle/>
        <a:p>
          <a:pPr>
            <a:lnSpc>
              <a:spcPts val="1100"/>
            </a:lnSpc>
          </a:pPr>
          <a:r>
            <a:rPr lang="es-CO" sz="1100" b="1">
              <a:solidFill>
                <a:schemeClr val="tx1"/>
              </a:solidFill>
            </a:rPr>
            <a:t>*P  Programado</a:t>
          </a:r>
        </a:p>
      </xdr:txBody>
    </xdr:sp>
    <xdr:clientData/>
  </xdr:twoCellAnchor>
  <xdr:twoCellAnchor>
    <xdr:from>
      <xdr:col>4</xdr:col>
      <xdr:colOff>119607</xdr:colOff>
      <xdr:row>4</xdr:row>
      <xdr:rowOff>10161</xdr:rowOff>
    </xdr:from>
    <xdr:to>
      <xdr:col>4</xdr:col>
      <xdr:colOff>1634862</xdr:colOff>
      <xdr:row>5</xdr:row>
      <xdr:rowOff>2299</xdr:rowOff>
    </xdr:to>
    <xdr:sp macro="" textlink="">
      <xdr:nvSpPr>
        <xdr:cNvPr id="6" name="17 CuadroTexto">
          <a:extLst>
            <a:ext uri="{FF2B5EF4-FFF2-40B4-BE49-F238E27FC236}">
              <a16:creationId xmlns:a16="http://schemas.microsoft.com/office/drawing/2014/main" id="{00000000-0008-0000-0000-000006000000}"/>
            </a:ext>
          </a:extLst>
        </xdr:cNvPr>
        <xdr:cNvSpPr txBox="1"/>
      </xdr:nvSpPr>
      <xdr:spPr>
        <a:xfrm>
          <a:off x="4901157" y="867411"/>
          <a:ext cx="1515255" cy="182638"/>
        </a:xfrm>
        <a:prstGeom prst="rect">
          <a:avLst/>
        </a:prstGeom>
        <a:ln/>
      </xdr:spPr>
      <xdr:style>
        <a:lnRef idx="1">
          <a:schemeClr val="accent1"/>
        </a:lnRef>
        <a:fillRef idx="3">
          <a:schemeClr val="accent1"/>
        </a:fillRef>
        <a:effectRef idx="2">
          <a:schemeClr val="accent1"/>
        </a:effectRef>
        <a:fontRef idx="minor">
          <a:schemeClr val="lt1"/>
        </a:fontRef>
      </xdr:style>
      <xdr:txBody>
        <a:bodyPr wrap="square" rtlCol="0" anchor="t"/>
        <a:lstStyle/>
        <a:p>
          <a:r>
            <a:rPr lang="es-CO" sz="1100" b="1">
              <a:solidFill>
                <a:schemeClr val="tx1"/>
              </a:solidFill>
            </a:rPr>
            <a:t>*E</a:t>
          </a:r>
          <a:r>
            <a:rPr lang="es-CO" sz="1100" b="1" baseline="0">
              <a:solidFill>
                <a:schemeClr val="tx1"/>
              </a:solidFill>
            </a:rPr>
            <a:t> Ejecutado</a:t>
          </a:r>
          <a:endParaRPr lang="es-CO" sz="1100" b="1">
            <a:solidFill>
              <a:schemeClr val="tx1"/>
            </a:solidFill>
          </a:endParaRPr>
        </a:p>
      </xdr:txBody>
    </xdr:sp>
    <xdr:clientData/>
  </xdr:twoCellAnchor>
  <xdr:twoCellAnchor>
    <xdr:from>
      <xdr:col>2</xdr:col>
      <xdr:colOff>62854</xdr:colOff>
      <xdr:row>51</xdr:row>
      <xdr:rowOff>2126</xdr:rowOff>
    </xdr:from>
    <xdr:to>
      <xdr:col>4</xdr:col>
      <xdr:colOff>605330</xdr:colOff>
      <xdr:row>51</xdr:row>
      <xdr:rowOff>3525</xdr:rowOff>
    </xdr:to>
    <xdr:sp macro="" textlink="">
      <xdr:nvSpPr>
        <xdr:cNvPr id="9" name="18 Pentágono">
          <a:hlinkClick xmlns:r="http://schemas.openxmlformats.org/officeDocument/2006/relationships" r:id="rId1"/>
          <a:extLst>
            <a:ext uri="{FF2B5EF4-FFF2-40B4-BE49-F238E27FC236}">
              <a16:creationId xmlns:a16="http://schemas.microsoft.com/office/drawing/2014/main" id="{00000000-0008-0000-0000-000009000000}"/>
            </a:ext>
          </a:extLst>
        </xdr:cNvPr>
        <xdr:cNvSpPr/>
      </xdr:nvSpPr>
      <xdr:spPr>
        <a:xfrm>
          <a:off x="2207743" y="13083126"/>
          <a:ext cx="2814365"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53329</xdr:colOff>
      <xdr:row>195</xdr:row>
      <xdr:rowOff>2126</xdr:rowOff>
    </xdr:from>
    <xdr:to>
      <xdr:col>4</xdr:col>
      <xdr:colOff>601488</xdr:colOff>
      <xdr:row>195</xdr:row>
      <xdr:rowOff>3525</xdr:rowOff>
    </xdr:to>
    <xdr:sp macro="" textlink="">
      <xdr:nvSpPr>
        <xdr:cNvPr id="11" name="18 Pentágono">
          <a:hlinkClick xmlns:r="http://schemas.openxmlformats.org/officeDocument/2006/relationships" r:id="rId1"/>
          <a:extLst>
            <a:ext uri="{FF2B5EF4-FFF2-40B4-BE49-F238E27FC236}">
              <a16:creationId xmlns:a16="http://schemas.microsoft.com/office/drawing/2014/main" id="{00000000-0008-0000-0000-00000B000000}"/>
            </a:ext>
          </a:extLst>
        </xdr:cNvPr>
        <xdr:cNvSpPr/>
      </xdr:nvSpPr>
      <xdr:spPr>
        <a:xfrm>
          <a:off x="2198218" y="55487015"/>
          <a:ext cx="2820048"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editAs="oneCell">
    <xdr:from>
      <xdr:col>1</xdr:col>
      <xdr:colOff>278076</xdr:colOff>
      <xdr:row>0</xdr:row>
      <xdr:rowOff>0</xdr:rowOff>
    </xdr:from>
    <xdr:to>
      <xdr:col>2</xdr:col>
      <xdr:colOff>925673</xdr:colOff>
      <xdr:row>3</xdr:row>
      <xdr:rowOff>154502</xdr:rowOff>
    </xdr:to>
    <xdr:pic>
      <xdr:nvPicPr>
        <xdr:cNvPr id="12" name="20 Imagen">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0632" y="0"/>
          <a:ext cx="1959930" cy="845946"/>
        </a:xfrm>
        <a:prstGeom prst="rect">
          <a:avLst/>
        </a:prstGeom>
      </xdr:spPr>
    </xdr:pic>
    <xdr:clientData/>
  </xdr:twoCellAnchor>
  <xdr:twoCellAnchor>
    <xdr:from>
      <xdr:col>2</xdr:col>
      <xdr:colOff>53329</xdr:colOff>
      <xdr:row>195</xdr:row>
      <xdr:rowOff>2126</xdr:rowOff>
    </xdr:from>
    <xdr:to>
      <xdr:col>4</xdr:col>
      <xdr:colOff>601488</xdr:colOff>
      <xdr:row>195</xdr:row>
      <xdr:rowOff>3525</xdr:rowOff>
    </xdr:to>
    <xdr:sp macro="" textlink="">
      <xdr:nvSpPr>
        <xdr:cNvPr id="13" name="18 Pentágono">
          <a:hlinkClick xmlns:r="http://schemas.openxmlformats.org/officeDocument/2006/relationships" r:id="rId1"/>
          <a:extLst>
            <a:ext uri="{FF2B5EF4-FFF2-40B4-BE49-F238E27FC236}">
              <a16:creationId xmlns:a16="http://schemas.microsoft.com/office/drawing/2014/main" id="{00000000-0008-0000-0000-00000D000000}"/>
            </a:ext>
          </a:extLst>
        </xdr:cNvPr>
        <xdr:cNvSpPr/>
      </xdr:nvSpPr>
      <xdr:spPr>
        <a:xfrm>
          <a:off x="2198218" y="55487015"/>
          <a:ext cx="2820048"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23</xdr:row>
      <xdr:rowOff>2126</xdr:rowOff>
    </xdr:from>
    <xdr:to>
      <xdr:col>4</xdr:col>
      <xdr:colOff>605334</xdr:colOff>
      <xdr:row>23</xdr:row>
      <xdr:rowOff>3525</xdr:rowOff>
    </xdr:to>
    <xdr:sp macro="" textlink="">
      <xdr:nvSpPr>
        <xdr:cNvPr id="14" name="18 Pentágono">
          <a:hlinkClick xmlns:r="http://schemas.openxmlformats.org/officeDocument/2006/relationships" r:id="rId1"/>
          <a:extLst>
            <a:ext uri="{FF2B5EF4-FFF2-40B4-BE49-F238E27FC236}">
              <a16:creationId xmlns:a16="http://schemas.microsoft.com/office/drawing/2014/main" id="{00000000-0008-0000-0000-00000E000000}"/>
            </a:ext>
          </a:extLst>
        </xdr:cNvPr>
        <xdr:cNvSpPr/>
      </xdr:nvSpPr>
      <xdr:spPr>
        <a:xfrm>
          <a:off x="2207743" y="5590126"/>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27</xdr:row>
      <xdr:rowOff>2126</xdr:rowOff>
    </xdr:from>
    <xdr:to>
      <xdr:col>4</xdr:col>
      <xdr:colOff>605334</xdr:colOff>
      <xdr:row>27</xdr:row>
      <xdr:rowOff>3525</xdr:rowOff>
    </xdr:to>
    <xdr:sp macro="" textlink="">
      <xdr:nvSpPr>
        <xdr:cNvPr id="18" name="18 Pentágono">
          <a:hlinkClick xmlns:r="http://schemas.openxmlformats.org/officeDocument/2006/relationships" r:id="rId1"/>
          <a:extLst>
            <a:ext uri="{FF2B5EF4-FFF2-40B4-BE49-F238E27FC236}">
              <a16:creationId xmlns:a16="http://schemas.microsoft.com/office/drawing/2014/main" id="{00000000-0008-0000-0000-000012000000}"/>
            </a:ext>
          </a:extLst>
        </xdr:cNvPr>
        <xdr:cNvSpPr/>
      </xdr:nvSpPr>
      <xdr:spPr>
        <a:xfrm>
          <a:off x="2207743" y="6352126"/>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29</xdr:row>
      <xdr:rowOff>2126</xdr:rowOff>
    </xdr:from>
    <xdr:to>
      <xdr:col>4</xdr:col>
      <xdr:colOff>605334</xdr:colOff>
      <xdr:row>29</xdr:row>
      <xdr:rowOff>3525</xdr:rowOff>
    </xdr:to>
    <xdr:sp macro="" textlink="">
      <xdr:nvSpPr>
        <xdr:cNvPr id="22" name="18 Pentágono">
          <a:hlinkClick xmlns:r="http://schemas.openxmlformats.org/officeDocument/2006/relationships" r:id="rId1"/>
          <a:extLst>
            <a:ext uri="{FF2B5EF4-FFF2-40B4-BE49-F238E27FC236}">
              <a16:creationId xmlns:a16="http://schemas.microsoft.com/office/drawing/2014/main" id="{00000000-0008-0000-0000-000016000000}"/>
            </a:ext>
          </a:extLst>
        </xdr:cNvPr>
        <xdr:cNvSpPr/>
      </xdr:nvSpPr>
      <xdr:spPr>
        <a:xfrm>
          <a:off x="2207743" y="6831904"/>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51</xdr:row>
      <xdr:rowOff>2126</xdr:rowOff>
    </xdr:from>
    <xdr:to>
      <xdr:col>4</xdr:col>
      <xdr:colOff>605334</xdr:colOff>
      <xdr:row>51</xdr:row>
      <xdr:rowOff>3525</xdr:rowOff>
    </xdr:to>
    <xdr:sp macro="" textlink="">
      <xdr:nvSpPr>
        <xdr:cNvPr id="26" name="18 Pentágono">
          <a:hlinkClick xmlns:r="http://schemas.openxmlformats.org/officeDocument/2006/relationships" r:id="rId1"/>
          <a:extLst>
            <a:ext uri="{FF2B5EF4-FFF2-40B4-BE49-F238E27FC236}">
              <a16:creationId xmlns:a16="http://schemas.microsoft.com/office/drawing/2014/main" id="{00000000-0008-0000-0000-00001A000000}"/>
            </a:ext>
          </a:extLst>
        </xdr:cNvPr>
        <xdr:cNvSpPr/>
      </xdr:nvSpPr>
      <xdr:spPr>
        <a:xfrm>
          <a:off x="2207743" y="13083126"/>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169</xdr:row>
      <xdr:rowOff>2126</xdr:rowOff>
    </xdr:from>
    <xdr:to>
      <xdr:col>4</xdr:col>
      <xdr:colOff>605334</xdr:colOff>
      <xdr:row>169</xdr:row>
      <xdr:rowOff>3525</xdr:rowOff>
    </xdr:to>
    <xdr:sp macro="" textlink="">
      <xdr:nvSpPr>
        <xdr:cNvPr id="30" name="18 Pentágono">
          <a:hlinkClick xmlns:r="http://schemas.openxmlformats.org/officeDocument/2006/relationships" r:id="rId1"/>
          <a:extLst>
            <a:ext uri="{FF2B5EF4-FFF2-40B4-BE49-F238E27FC236}">
              <a16:creationId xmlns:a16="http://schemas.microsoft.com/office/drawing/2014/main" id="{00000000-0008-0000-0000-00001E000000}"/>
            </a:ext>
          </a:extLst>
        </xdr:cNvPr>
        <xdr:cNvSpPr/>
      </xdr:nvSpPr>
      <xdr:spPr>
        <a:xfrm>
          <a:off x="2207743" y="47683570"/>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181</xdr:row>
      <xdr:rowOff>2126</xdr:rowOff>
    </xdr:from>
    <xdr:to>
      <xdr:col>4</xdr:col>
      <xdr:colOff>605334</xdr:colOff>
      <xdr:row>181</xdr:row>
      <xdr:rowOff>3525</xdr:rowOff>
    </xdr:to>
    <xdr:sp macro="" textlink="">
      <xdr:nvSpPr>
        <xdr:cNvPr id="34" name="18 Pentágono">
          <a:hlinkClick xmlns:r="http://schemas.openxmlformats.org/officeDocument/2006/relationships" r:id="rId1"/>
          <a:extLst>
            <a:ext uri="{FF2B5EF4-FFF2-40B4-BE49-F238E27FC236}">
              <a16:creationId xmlns:a16="http://schemas.microsoft.com/office/drawing/2014/main" id="{00000000-0008-0000-0000-000022000000}"/>
            </a:ext>
          </a:extLst>
        </xdr:cNvPr>
        <xdr:cNvSpPr/>
      </xdr:nvSpPr>
      <xdr:spPr>
        <a:xfrm>
          <a:off x="2207743" y="51352459"/>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181</xdr:row>
      <xdr:rowOff>2126</xdr:rowOff>
    </xdr:from>
    <xdr:to>
      <xdr:col>4</xdr:col>
      <xdr:colOff>605334</xdr:colOff>
      <xdr:row>181</xdr:row>
      <xdr:rowOff>3525</xdr:rowOff>
    </xdr:to>
    <xdr:sp macro="" textlink="">
      <xdr:nvSpPr>
        <xdr:cNvPr id="35" name="18 Pentágono">
          <a:hlinkClick xmlns:r="http://schemas.openxmlformats.org/officeDocument/2006/relationships" r:id="rId1"/>
          <a:extLst>
            <a:ext uri="{FF2B5EF4-FFF2-40B4-BE49-F238E27FC236}">
              <a16:creationId xmlns:a16="http://schemas.microsoft.com/office/drawing/2014/main" id="{00000000-0008-0000-0000-000023000000}"/>
            </a:ext>
          </a:extLst>
        </xdr:cNvPr>
        <xdr:cNvSpPr/>
      </xdr:nvSpPr>
      <xdr:spPr>
        <a:xfrm>
          <a:off x="2207743" y="51352459"/>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187</xdr:row>
      <xdr:rowOff>2126</xdr:rowOff>
    </xdr:from>
    <xdr:to>
      <xdr:col>4</xdr:col>
      <xdr:colOff>605334</xdr:colOff>
      <xdr:row>187</xdr:row>
      <xdr:rowOff>3525</xdr:rowOff>
    </xdr:to>
    <xdr:sp macro="" textlink="">
      <xdr:nvSpPr>
        <xdr:cNvPr id="40" name="18 Pentágono">
          <a:hlinkClick xmlns:r="http://schemas.openxmlformats.org/officeDocument/2006/relationships" r:id="rId1"/>
          <a:extLst>
            <a:ext uri="{FF2B5EF4-FFF2-40B4-BE49-F238E27FC236}">
              <a16:creationId xmlns:a16="http://schemas.microsoft.com/office/drawing/2014/main" id="{00000000-0008-0000-0000-000028000000}"/>
            </a:ext>
          </a:extLst>
        </xdr:cNvPr>
        <xdr:cNvSpPr/>
      </xdr:nvSpPr>
      <xdr:spPr>
        <a:xfrm>
          <a:off x="2207743" y="52820015"/>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187</xdr:row>
      <xdr:rowOff>2126</xdr:rowOff>
    </xdr:from>
    <xdr:to>
      <xdr:col>4</xdr:col>
      <xdr:colOff>605334</xdr:colOff>
      <xdr:row>187</xdr:row>
      <xdr:rowOff>3525</xdr:rowOff>
    </xdr:to>
    <xdr:sp macro="" textlink="">
      <xdr:nvSpPr>
        <xdr:cNvPr id="41" name="18 Pentágono">
          <a:hlinkClick xmlns:r="http://schemas.openxmlformats.org/officeDocument/2006/relationships" r:id="rId1"/>
          <a:extLst>
            <a:ext uri="{FF2B5EF4-FFF2-40B4-BE49-F238E27FC236}">
              <a16:creationId xmlns:a16="http://schemas.microsoft.com/office/drawing/2014/main" id="{00000000-0008-0000-0000-000029000000}"/>
            </a:ext>
          </a:extLst>
        </xdr:cNvPr>
        <xdr:cNvSpPr/>
      </xdr:nvSpPr>
      <xdr:spPr>
        <a:xfrm>
          <a:off x="2207743" y="52820015"/>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191</xdr:row>
      <xdr:rowOff>2126</xdr:rowOff>
    </xdr:from>
    <xdr:to>
      <xdr:col>4</xdr:col>
      <xdr:colOff>605330</xdr:colOff>
      <xdr:row>191</xdr:row>
      <xdr:rowOff>3525</xdr:rowOff>
    </xdr:to>
    <xdr:sp macro="" textlink="">
      <xdr:nvSpPr>
        <xdr:cNvPr id="66" name="7 Pentágono">
          <a:hlinkClick xmlns:r="http://schemas.openxmlformats.org/officeDocument/2006/relationships" r:id="rId1"/>
          <a:extLst>
            <a:ext uri="{FF2B5EF4-FFF2-40B4-BE49-F238E27FC236}">
              <a16:creationId xmlns:a16="http://schemas.microsoft.com/office/drawing/2014/main" id="{00000000-0008-0000-0000-000042000000}"/>
            </a:ext>
          </a:extLst>
        </xdr:cNvPr>
        <xdr:cNvSpPr/>
      </xdr:nvSpPr>
      <xdr:spPr>
        <a:xfrm>
          <a:off x="2207743" y="54202904"/>
          <a:ext cx="2814365"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191</xdr:row>
      <xdr:rowOff>2126</xdr:rowOff>
    </xdr:from>
    <xdr:to>
      <xdr:col>4</xdr:col>
      <xdr:colOff>605334</xdr:colOff>
      <xdr:row>191</xdr:row>
      <xdr:rowOff>3525</xdr:rowOff>
    </xdr:to>
    <xdr:sp macro="" textlink="">
      <xdr:nvSpPr>
        <xdr:cNvPr id="67" name="18 Pentágono">
          <a:hlinkClick xmlns:r="http://schemas.openxmlformats.org/officeDocument/2006/relationships" r:id="rId1"/>
          <a:extLst>
            <a:ext uri="{FF2B5EF4-FFF2-40B4-BE49-F238E27FC236}">
              <a16:creationId xmlns:a16="http://schemas.microsoft.com/office/drawing/2014/main" id="{00000000-0008-0000-0000-000043000000}"/>
            </a:ext>
          </a:extLst>
        </xdr:cNvPr>
        <xdr:cNvSpPr/>
      </xdr:nvSpPr>
      <xdr:spPr>
        <a:xfrm>
          <a:off x="2207743" y="54202904"/>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191</xdr:row>
      <xdr:rowOff>2126</xdr:rowOff>
    </xdr:from>
    <xdr:to>
      <xdr:col>4</xdr:col>
      <xdr:colOff>605334</xdr:colOff>
      <xdr:row>191</xdr:row>
      <xdr:rowOff>3525</xdr:rowOff>
    </xdr:to>
    <xdr:sp macro="" textlink="">
      <xdr:nvSpPr>
        <xdr:cNvPr id="68" name="18 Pentágono">
          <a:hlinkClick xmlns:r="http://schemas.openxmlformats.org/officeDocument/2006/relationships" r:id="rId1"/>
          <a:extLst>
            <a:ext uri="{FF2B5EF4-FFF2-40B4-BE49-F238E27FC236}">
              <a16:creationId xmlns:a16="http://schemas.microsoft.com/office/drawing/2014/main" id="{00000000-0008-0000-0000-000044000000}"/>
            </a:ext>
          </a:extLst>
        </xdr:cNvPr>
        <xdr:cNvSpPr/>
      </xdr:nvSpPr>
      <xdr:spPr>
        <a:xfrm>
          <a:off x="2207743" y="54202904"/>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195</xdr:row>
      <xdr:rowOff>2126</xdr:rowOff>
    </xdr:from>
    <xdr:to>
      <xdr:col>4</xdr:col>
      <xdr:colOff>605330</xdr:colOff>
      <xdr:row>195</xdr:row>
      <xdr:rowOff>3525</xdr:rowOff>
    </xdr:to>
    <xdr:sp macro="" textlink="">
      <xdr:nvSpPr>
        <xdr:cNvPr id="69" name="7 Pentágono">
          <a:hlinkClick xmlns:r="http://schemas.openxmlformats.org/officeDocument/2006/relationships" r:id="rId1"/>
          <a:extLst>
            <a:ext uri="{FF2B5EF4-FFF2-40B4-BE49-F238E27FC236}">
              <a16:creationId xmlns:a16="http://schemas.microsoft.com/office/drawing/2014/main" id="{00000000-0008-0000-0000-000045000000}"/>
            </a:ext>
          </a:extLst>
        </xdr:cNvPr>
        <xdr:cNvSpPr/>
      </xdr:nvSpPr>
      <xdr:spPr>
        <a:xfrm>
          <a:off x="2207743" y="55487015"/>
          <a:ext cx="2814365"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195</xdr:row>
      <xdr:rowOff>2126</xdr:rowOff>
    </xdr:from>
    <xdr:to>
      <xdr:col>4</xdr:col>
      <xdr:colOff>605334</xdr:colOff>
      <xdr:row>195</xdr:row>
      <xdr:rowOff>3525</xdr:rowOff>
    </xdr:to>
    <xdr:sp macro="" textlink="">
      <xdr:nvSpPr>
        <xdr:cNvPr id="70" name="18 Pentágono">
          <a:hlinkClick xmlns:r="http://schemas.openxmlformats.org/officeDocument/2006/relationships" r:id="rId1"/>
          <a:extLst>
            <a:ext uri="{FF2B5EF4-FFF2-40B4-BE49-F238E27FC236}">
              <a16:creationId xmlns:a16="http://schemas.microsoft.com/office/drawing/2014/main" id="{00000000-0008-0000-0000-000046000000}"/>
            </a:ext>
          </a:extLst>
        </xdr:cNvPr>
        <xdr:cNvSpPr/>
      </xdr:nvSpPr>
      <xdr:spPr>
        <a:xfrm>
          <a:off x="2207743" y="55487015"/>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195</xdr:row>
      <xdr:rowOff>2126</xdr:rowOff>
    </xdr:from>
    <xdr:to>
      <xdr:col>4</xdr:col>
      <xdr:colOff>605334</xdr:colOff>
      <xdr:row>195</xdr:row>
      <xdr:rowOff>3525</xdr:rowOff>
    </xdr:to>
    <xdr:sp macro="" textlink="">
      <xdr:nvSpPr>
        <xdr:cNvPr id="71" name="18 Pentágono">
          <a:hlinkClick xmlns:r="http://schemas.openxmlformats.org/officeDocument/2006/relationships" r:id="rId1"/>
          <a:extLst>
            <a:ext uri="{FF2B5EF4-FFF2-40B4-BE49-F238E27FC236}">
              <a16:creationId xmlns:a16="http://schemas.microsoft.com/office/drawing/2014/main" id="{00000000-0008-0000-0000-000047000000}"/>
            </a:ext>
          </a:extLst>
        </xdr:cNvPr>
        <xdr:cNvSpPr/>
      </xdr:nvSpPr>
      <xdr:spPr>
        <a:xfrm>
          <a:off x="2207743" y="55487015"/>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201</xdr:row>
      <xdr:rowOff>2126</xdr:rowOff>
    </xdr:from>
    <xdr:to>
      <xdr:col>4</xdr:col>
      <xdr:colOff>605330</xdr:colOff>
      <xdr:row>201</xdr:row>
      <xdr:rowOff>3525</xdr:rowOff>
    </xdr:to>
    <xdr:sp macro="" textlink="">
      <xdr:nvSpPr>
        <xdr:cNvPr id="75" name="7 Pentágono">
          <a:hlinkClick xmlns:r="http://schemas.openxmlformats.org/officeDocument/2006/relationships" r:id="rId1"/>
          <a:extLst>
            <a:ext uri="{FF2B5EF4-FFF2-40B4-BE49-F238E27FC236}">
              <a16:creationId xmlns:a16="http://schemas.microsoft.com/office/drawing/2014/main" id="{00000000-0008-0000-0000-00004B000000}"/>
            </a:ext>
          </a:extLst>
        </xdr:cNvPr>
        <xdr:cNvSpPr/>
      </xdr:nvSpPr>
      <xdr:spPr>
        <a:xfrm>
          <a:off x="2207743" y="56869904"/>
          <a:ext cx="2814365"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201</xdr:row>
      <xdr:rowOff>2126</xdr:rowOff>
    </xdr:from>
    <xdr:to>
      <xdr:col>4</xdr:col>
      <xdr:colOff>605334</xdr:colOff>
      <xdr:row>201</xdr:row>
      <xdr:rowOff>3525</xdr:rowOff>
    </xdr:to>
    <xdr:sp macro="" textlink="">
      <xdr:nvSpPr>
        <xdr:cNvPr id="76" name="18 Pentágono">
          <a:hlinkClick xmlns:r="http://schemas.openxmlformats.org/officeDocument/2006/relationships" r:id="rId1"/>
          <a:extLst>
            <a:ext uri="{FF2B5EF4-FFF2-40B4-BE49-F238E27FC236}">
              <a16:creationId xmlns:a16="http://schemas.microsoft.com/office/drawing/2014/main" id="{00000000-0008-0000-0000-00004C000000}"/>
            </a:ext>
          </a:extLst>
        </xdr:cNvPr>
        <xdr:cNvSpPr/>
      </xdr:nvSpPr>
      <xdr:spPr>
        <a:xfrm>
          <a:off x="2207743" y="56869904"/>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201</xdr:row>
      <xdr:rowOff>2126</xdr:rowOff>
    </xdr:from>
    <xdr:to>
      <xdr:col>4</xdr:col>
      <xdr:colOff>605334</xdr:colOff>
      <xdr:row>201</xdr:row>
      <xdr:rowOff>3525</xdr:rowOff>
    </xdr:to>
    <xdr:sp macro="" textlink="">
      <xdr:nvSpPr>
        <xdr:cNvPr id="77" name="18 Pentágono">
          <a:hlinkClick xmlns:r="http://schemas.openxmlformats.org/officeDocument/2006/relationships" r:id="rId1"/>
          <a:extLst>
            <a:ext uri="{FF2B5EF4-FFF2-40B4-BE49-F238E27FC236}">
              <a16:creationId xmlns:a16="http://schemas.microsoft.com/office/drawing/2014/main" id="{00000000-0008-0000-0000-00004D000000}"/>
            </a:ext>
          </a:extLst>
        </xdr:cNvPr>
        <xdr:cNvSpPr/>
      </xdr:nvSpPr>
      <xdr:spPr>
        <a:xfrm>
          <a:off x="2207743" y="56869904"/>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203</xdr:row>
      <xdr:rowOff>2126</xdr:rowOff>
    </xdr:from>
    <xdr:to>
      <xdr:col>4</xdr:col>
      <xdr:colOff>605330</xdr:colOff>
      <xdr:row>203</xdr:row>
      <xdr:rowOff>3525</xdr:rowOff>
    </xdr:to>
    <xdr:sp macro="" textlink="">
      <xdr:nvSpPr>
        <xdr:cNvPr id="78" name="7 Pentágono">
          <a:hlinkClick xmlns:r="http://schemas.openxmlformats.org/officeDocument/2006/relationships" r:id="rId1"/>
          <a:extLst>
            <a:ext uri="{FF2B5EF4-FFF2-40B4-BE49-F238E27FC236}">
              <a16:creationId xmlns:a16="http://schemas.microsoft.com/office/drawing/2014/main" id="{00000000-0008-0000-0000-00004E000000}"/>
            </a:ext>
          </a:extLst>
        </xdr:cNvPr>
        <xdr:cNvSpPr/>
      </xdr:nvSpPr>
      <xdr:spPr>
        <a:xfrm>
          <a:off x="2207743" y="57293237"/>
          <a:ext cx="2814365"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203</xdr:row>
      <xdr:rowOff>2126</xdr:rowOff>
    </xdr:from>
    <xdr:to>
      <xdr:col>4</xdr:col>
      <xdr:colOff>605334</xdr:colOff>
      <xdr:row>203</xdr:row>
      <xdr:rowOff>3525</xdr:rowOff>
    </xdr:to>
    <xdr:sp macro="" textlink="">
      <xdr:nvSpPr>
        <xdr:cNvPr id="79" name="18 Pentágono">
          <a:hlinkClick xmlns:r="http://schemas.openxmlformats.org/officeDocument/2006/relationships" r:id="rId1"/>
          <a:extLst>
            <a:ext uri="{FF2B5EF4-FFF2-40B4-BE49-F238E27FC236}">
              <a16:creationId xmlns:a16="http://schemas.microsoft.com/office/drawing/2014/main" id="{00000000-0008-0000-0000-00004F000000}"/>
            </a:ext>
          </a:extLst>
        </xdr:cNvPr>
        <xdr:cNvSpPr/>
      </xdr:nvSpPr>
      <xdr:spPr>
        <a:xfrm>
          <a:off x="2207743" y="57293237"/>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203</xdr:row>
      <xdr:rowOff>2126</xdr:rowOff>
    </xdr:from>
    <xdr:to>
      <xdr:col>4</xdr:col>
      <xdr:colOff>605334</xdr:colOff>
      <xdr:row>203</xdr:row>
      <xdr:rowOff>3525</xdr:rowOff>
    </xdr:to>
    <xdr:sp macro="" textlink="">
      <xdr:nvSpPr>
        <xdr:cNvPr id="80" name="18 Pentágono">
          <a:hlinkClick xmlns:r="http://schemas.openxmlformats.org/officeDocument/2006/relationships" r:id="rId1"/>
          <a:extLst>
            <a:ext uri="{FF2B5EF4-FFF2-40B4-BE49-F238E27FC236}">
              <a16:creationId xmlns:a16="http://schemas.microsoft.com/office/drawing/2014/main" id="{00000000-0008-0000-0000-000050000000}"/>
            </a:ext>
          </a:extLst>
        </xdr:cNvPr>
        <xdr:cNvSpPr/>
      </xdr:nvSpPr>
      <xdr:spPr>
        <a:xfrm>
          <a:off x="2207743" y="57293237"/>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205</xdr:row>
      <xdr:rowOff>2126</xdr:rowOff>
    </xdr:from>
    <xdr:to>
      <xdr:col>4</xdr:col>
      <xdr:colOff>605330</xdr:colOff>
      <xdr:row>205</xdr:row>
      <xdr:rowOff>3525</xdr:rowOff>
    </xdr:to>
    <xdr:sp macro="" textlink="">
      <xdr:nvSpPr>
        <xdr:cNvPr id="84" name="7 Pentágono">
          <a:hlinkClick xmlns:r="http://schemas.openxmlformats.org/officeDocument/2006/relationships" r:id="rId1"/>
          <a:extLst>
            <a:ext uri="{FF2B5EF4-FFF2-40B4-BE49-F238E27FC236}">
              <a16:creationId xmlns:a16="http://schemas.microsoft.com/office/drawing/2014/main" id="{00000000-0008-0000-0000-000054000000}"/>
            </a:ext>
          </a:extLst>
        </xdr:cNvPr>
        <xdr:cNvSpPr/>
      </xdr:nvSpPr>
      <xdr:spPr>
        <a:xfrm>
          <a:off x="2207743" y="57660126"/>
          <a:ext cx="2814365"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205</xdr:row>
      <xdr:rowOff>2126</xdr:rowOff>
    </xdr:from>
    <xdr:to>
      <xdr:col>4</xdr:col>
      <xdr:colOff>605334</xdr:colOff>
      <xdr:row>205</xdr:row>
      <xdr:rowOff>3525</xdr:rowOff>
    </xdr:to>
    <xdr:sp macro="" textlink="">
      <xdr:nvSpPr>
        <xdr:cNvPr id="85" name="18 Pentágono">
          <a:hlinkClick xmlns:r="http://schemas.openxmlformats.org/officeDocument/2006/relationships" r:id="rId1"/>
          <a:extLst>
            <a:ext uri="{FF2B5EF4-FFF2-40B4-BE49-F238E27FC236}">
              <a16:creationId xmlns:a16="http://schemas.microsoft.com/office/drawing/2014/main" id="{00000000-0008-0000-0000-000055000000}"/>
            </a:ext>
          </a:extLst>
        </xdr:cNvPr>
        <xdr:cNvSpPr/>
      </xdr:nvSpPr>
      <xdr:spPr>
        <a:xfrm>
          <a:off x="2207743" y="57660126"/>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209</xdr:row>
      <xdr:rowOff>2126</xdr:rowOff>
    </xdr:from>
    <xdr:to>
      <xdr:col>4</xdr:col>
      <xdr:colOff>605330</xdr:colOff>
      <xdr:row>209</xdr:row>
      <xdr:rowOff>3525</xdr:rowOff>
    </xdr:to>
    <xdr:sp macro="" textlink="">
      <xdr:nvSpPr>
        <xdr:cNvPr id="87" name="7 Pentágono">
          <a:hlinkClick xmlns:r="http://schemas.openxmlformats.org/officeDocument/2006/relationships" r:id="rId1"/>
          <a:extLst>
            <a:ext uri="{FF2B5EF4-FFF2-40B4-BE49-F238E27FC236}">
              <a16:creationId xmlns:a16="http://schemas.microsoft.com/office/drawing/2014/main" id="{00000000-0008-0000-0000-000057000000}"/>
            </a:ext>
          </a:extLst>
        </xdr:cNvPr>
        <xdr:cNvSpPr/>
      </xdr:nvSpPr>
      <xdr:spPr>
        <a:xfrm>
          <a:off x="2207743" y="58393904"/>
          <a:ext cx="2814365"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211</xdr:row>
      <xdr:rowOff>2126</xdr:rowOff>
    </xdr:from>
    <xdr:to>
      <xdr:col>4</xdr:col>
      <xdr:colOff>605330</xdr:colOff>
      <xdr:row>211</xdr:row>
      <xdr:rowOff>3525</xdr:rowOff>
    </xdr:to>
    <xdr:sp macro="" textlink="">
      <xdr:nvSpPr>
        <xdr:cNvPr id="90" name="7 Pentágono">
          <a:hlinkClick xmlns:r="http://schemas.openxmlformats.org/officeDocument/2006/relationships" r:id="rId1"/>
          <a:extLst>
            <a:ext uri="{FF2B5EF4-FFF2-40B4-BE49-F238E27FC236}">
              <a16:creationId xmlns:a16="http://schemas.microsoft.com/office/drawing/2014/main" id="{00000000-0008-0000-0000-00005A000000}"/>
            </a:ext>
          </a:extLst>
        </xdr:cNvPr>
        <xdr:cNvSpPr/>
      </xdr:nvSpPr>
      <xdr:spPr>
        <a:xfrm>
          <a:off x="2207743" y="58789015"/>
          <a:ext cx="2814365"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211</xdr:row>
      <xdr:rowOff>2126</xdr:rowOff>
    </xdr:from>
    <xdr:to>
      <xdr:col>4</xdr:col>
      <xdr:colOff>605334</xdr:colOff>
      <xdr:row>211</xdr:row>
      <xdr:rowOff>3525</xdr:rowOff>
    </xdr:to>
    <xdr:sp macro="" textlink="">
      <xdr:nvSpPr>
        <xdr:cNvPr id="91" name="18 Pentágono">
          <a:hlinkClick xmlns:r="http://schemas.openxmlformats.org/officeDocument/2006/relationships" r:id="rId1"/>
          <a:extLst>
            <a:ext uri="{FF2B5EF4-FFF2-40B4-BE49-F238E27FC236}">
              <a16:creationId xmlns:a16="http://schemas.microsoft.com/office/drawing/2014/main" id="{00000000-0008-0000-0000-00005B000000}"/>
            </a:ext>
          </a:extLst>
        </xdr:cNvPr>
        <xdr:cNvSpPr/>
      </xdr:nvSpPr>
      <xdr:spPr>
        <a:xfrm>
          <a:off x="2207743" y="58789015"/>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215</xdr:row>
      <xdr:rowOff>2126</xdr:rowOff>
    </xdr:from>
    <xdr:to>
      <xdr:col>4</xdr:col>
      <xdr:colOff>605330</xdr:colOff>
      <xdr:row>215</xdr:row>
      <xdr:rowOff>3525</xdr:rowOff>
    </xdr:to>
    <xdr:sp macro="" textlink="">
      <xdr:nvSpPr>
        <xdr:cNvPr id="93" name="7 Pentágono">
          <a:hlinkClick xmlns:r="http://schemas.openxmlformats.org/officeDocument/2006/relationships" r:id="rId1"/>
          <a:extLst>
            <a:ext uri="{FF2B5EF4-FFF2-40B4-BE49-F238E27FC236}">
              <a16:creationId xmlns:a16="http://schemas.microsoft.com/office/drawing/2014/main" id="{00000000-0008-0000-0000-00005D000000}"/>
            </a:ext>
          </a:extLst>
        </xdr:cNvPr>
        <xdr:cNvSpPr/>
      </xdr:nvSpPr>
      <xdr:spPr>
        <a:xfrm>
          <a:off x="2207743" y="59536904"/>
          <a:ext cx="2814365"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215</xdr:row>
      <xdr:rowOff>2126</xdr:rowOff>
    </xdr:from>
    <xdr:to>
      <xdr:col>4</xdr:col>
      <xdr:colOff>605334</xdr:colOff>
      <xdr:row>215</xdr:row>
      <xdr:rowOff>3525</xdr:rowOff>
    </xdr:to>
    <xdr:sp macro="" textlink="">
      <xdr:nvSpPr>
        <xdr:cNvPr id="94" name="18 Pentágono">
          <a:hlinkClick xmlns:r="http://schemas.openxmlformats.org/officeDocument/2006/relationships" r:id="rId1"/>
          <a:extLst>
            <a:ext uri="{FF2B5EF4-FFF2-40B4-BE49-F238E27FC236}">
              <a16:creationId xmlns:a16="http://schemas.microsoft.com/office/drawing/2014/main" id="{00000000-0008-0000-0000-00005E000000}"/>
            </a:ext>
          </a:extLst>
        </xdr:cNvPr>
        <xdr:cNvSpPr/>
      </xdr:nvSpPr>
      <xdr:spPr>
        <a:xfrm>
          <a:off x="2207743" y="59536904"/>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221</xdr:row>
      <xdr:rowOff>2126</xdr:rowOff>
    </xdr:from>
    <xdr:to>
      <xdr:col>4</xdr:col>
      <xdr:colOff>605330</xdr:colOff>
      <xdr:row>221</xdr:row>
      <xdr:rowOff>3525</xdr:rowOff>
    </xdr:to>
    <xdr:sp macro="" textlink="">
      <xdr:nvSpPr>
        <xdr:cNvPr id="96" name="7 Pentágono">
          <a:hlinkClick xmlns:r="http://schemas.openxmlformats.org/officeDocument/2006/relationships" r:id="rId1"/>
          <a:extLst>
            <a:ext uri="{FF2B5EF4-FFF2-40B4-BE49-F238E27FC236}">
              <a16:creationId xmlns:a16="http://schemas.microsoft.com/office/drawing/2014/main" id="{00000000-0008-0000-0000-000060000000}"/>
            </a:ext>
          </a:extLst>
        </xdr:cNvPr>
        <xdr:cNvSpPr/>
      </xdr:nvSpPr>
      <xdr:spPr>
        <a:xfrm>
          <a:off x="2207743" y="60792793"/>
          <a:ext cx="2814365"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221</xdr:row>
      <xdr:rowOff>2126</xdr:rowOff>
    </xdr:from>
    <xdr:to>
      <xdr:col>4</xdr:col>
      <xdr:colOff>605334</xdr:colOff>
      <xdr:row>221</xdr:row>
      <xdr:rowOff>3525</xdr:rowOff>
    </xdr:to>
    <xdr:sp macro="" textlink="">
      <xdr:nvSpPr>
        <xdr:cNvPr id="97" name="18 Pentágono">
          <a:hlinkClick xmlns:r="http://schemas.openxmlformats.org/officeDocument/2006/relationships" r:id="rId1"/>
          <a:extLst>
            <a:ext uri="{FF2B5EF4-FFF2-40B4-BE49-F238E27FC236}">
              <a16:creationId xmlns:a16="http://schemas.microsoft.com/office/drawing/2014/main" id="{00000000-0008-0000-0000-000061000000}"/>
            </a:ext>
          </a:extLst>
        </xdr:cNvPr>
        <xdr:cNvSpPr/>
      </xdr:nvSpPr>
      <xdr:spPr>
        <a:xfrm>
          <a:off x="2207743" y="60792793"/>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223</xdr:row>
      <xdr:rowOff>2126</xdr:rowOff>
    </xdr:from>
    <xdr:to>
      <xdr:col>4</xdr:col>
      <xdr:colOff>605330</xdr:colOff>
      <xdr:row>223</xdr:row>
      <xdr:rowOff>3525</xdr:rowOff>
    </xdr:to>
    <xdr:sp macro="" textlink="">
      <xdr:nvSpPr>
        <xdr:cNvPr id="99" name="7 Pentágono">
          <a:hlinkClick xmlns:r="http://schemas.openxmlformats.org/officeDocument/2006/relationships" r:id="rId1"/>
          <a:extLst>
            <a:ext uri="{FF2B5EF4-FFF2-40B4-BE49-F238E27FC236}">
              <a16:creationId xmlns:a16="http://schemas.microsoft.com/office/drawing/2014/main" id="{00000000-0008-0000-0000-000063000000}"/>
            </a:ext>
          </a:extLst>
        </xdr:cNvPr>
        <xdr:cNvSpPr/>
      </xdr:nvSpPr>
      <xdr:spPr>
        <a:xfrm>
          <a:off x="2207743" y="61244348"/>
          <a:ext cx="2814365"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223</xdr:row>
      <xdr:rowOff>2126</xdr:rowOff>
    </xdr:from>
    <xdr:to>
      <xdr:col>4</xdr:col>
      <xdr:colOff>605334</xdr:colOff>
      <xdr:row>223</xdr:row>
      <xdr:rowOff>3525</xdr:rowOff>
    </xdr:to>
    <xdr:sp macro="" textlink="">
      <xdr:nvSpPr>
        <xdr:cNvPr id="100" name="18 Pentágono">
          <a:hlinkClick xmlns:r="http://schemas.openxmlformats.org/officeDocument/2006/relationships" r:id="rId1"/>
          <a:extLst>
            <a:ext uri="{FF2B5EF4-FFF2-40B4-BE49-F238E27FC236}">
              <a16:creationId xmlns:a16="http://schemas.microsoft.com/office/drawing/2014/main" id="{00000000-0008-0000-0000-000064000000}"/>
            </a:ext>
          </a:extLst>
        </xdr:cNvPr>
        <xdr:cNvSpPr/>
      </xdr:nvSpPr>
      <xdr:spPr>
        <a:xfrm>
          <a:off x="2207743" y="61244348"/>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227</xdr:row>
      <xdr:rowOff>2126</xdr:rowOff>
    </xdr:from>
    <xdr:to>
      <xdr:col>4</xdr:col>
      <xdr:colOff>605330</xdr:colOff>
      <xdr:row>227</xdr:row>
      <xdr:rowOff>3525</xdr:rowOff>
    </xdr:to>
    <xdr:sp macro="" textlink="">
      <xdr:nvSpPr>
        <xdr:cNvPr id="102" name="7 Pentágono">
          <a:hlinkClick xmlns:r="http://schemas.openxmlformats.org/officeDocument/2006/relationships" r:id="rId1"/>
          <a:extLst>
            <a:ext uri="{FF2B5EF4-FFF2-40B4-BE49-F238E27FC236}">
              <a16:creationId xmlns:a16="http://schemas.microsoft.com/office/drawing/2014/main" id="{00000000-0008-0000-0000-000066000000}"/>
            </a:ext>
          </a:extLst>
        </xdr:cNvPr>
        <xdr:cNvSpPr/>
      </xdr:nvSpPr>
      <xdr:spPr>
        <a:xfrm>
          <a:off x="2207743" y="61992237"/>
          <a:ext cx="2814365"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227</xdr:row>
      <xdr:rowOff>2126</xdr:rowOff>
    </xdr:from>
    <xdr:to>
      <xdr:col>4</xdr:col>
      <xdr:colOff>605334</xdr:colOff>
      <xdr:row>227</xdr:row>
      <xdr:rowOff>3525</xdr:rowOff>
    </xdr:to>
    <xdr:sp macro="" textlink="">
      <xdr:nvSpPr>
        <xdr:cNvPr id="103" name="18 Pentágono">
          <a:hlinkClick xmlns:r="http://schemas.openxmlformats.org/officeDocument/2006/relationships" r:id="rId1"/>
          <a:extLst>
            <a:ext uri="{FF2B5EF4-FFF2-40B4-BE49-F238E27FC236}">
              <a16:creationId xmlns:a16="http://schemas.microsoft.com/office/drawing/2014/main" id="{00000000-0008-0000-0000-000067000000}"/>
            </a:ext>
          </a:extLst>
        </xdr:cNvPr>
        <xdr:cNvSpPr/>
      </xdr:nvSpPr>
      <xdr:spPr>
        <a:xfrm>
          <a:off x="2207743" y="61992237"/>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229</xdr:row>
      <xdr:rowOff>2126</xdr:rowOff>
    </xdr:from>
    <xdr:to>
      <xdr:col>4</xdr:col>
      <xdr:colOff>605330</xdr:colOff>
      <xdr:row>229</xdr:row>
      <xdr:rowOff>3525</xdr:rowOff>
    </xdr:to>
    <xdr:sp macro="" textlink="">
      <xdr:nvSpPr>
        <xdr:cNvPr id="105" name="7 Pentágono">
          <a:hlinkClick xmlns:r="http://schemas.openxmlformats.org/officeDocument/2006/relationships" r:id="rId1"/>
          <a:extLst>
            <a:ext uri="{FF2B5EF4-FFF2-40B4-BE49-F238E27FC236}">
              <a16:creationId xmlns:a16="http://schemas.microsoft.com/office/drawing/2014/main" id="{00000000-0008-0000-0000-000069000000}"/>
            </a:ext>
          </a:extLst>
        </xdr:cNvPr>
        <xdr:cNvSpPr/>
      </xdr:nvSpPr>
      <xdr:spPr>
        <a:xfrm>
          <a:off x="2207743" y="62359126"/>
          <a:ext cx="2814365"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229</xdr:row>
      <xdr:rowOff>2126</xdr:rowOff>
    </xdr:from>
    <xdr:to>
      <xdr:col>4</xdr:col>
      <xdr:colOff>605334</xdr:colOff>
      <xdr:row>229</xdr:row>
      <xdr:rowOff>3525</xdr:rowOff>
    </xdr:to>
    <xdr:sp macro="" textlink="">
      <xdr:nvSpPr>
        <xdr:cNvPr id="106" name="18 Pentágono">
          <a:hlinkClick xmlns:r="http://schemas.openxmlformats.org/officeDocument/2006/relationships" r:id="rId1"/>
          <a:extLst>
            <a:ext uri="{FF2B5EF4-FFF2-40B4-BE49-F238E27FC236}">
              <a16:creationId xmlns:a16="http://schemas.microsoft.com/office/drawing/2014/main" id="{00000000-0008-0000-0000-00006A000000}"/>
            </a:ext>
          </a:extLst>
        </xdr:cNvPr>
        <xdr:cNvSpPr/>
      </xdr:nvSpPr>
      <xdr:spPr>
        <a:xfrm>
          <a:off x="2207743" y="62359126"/>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233</xdr:row>
      <xdr:rowOff>2126</xdr:rowOff>
    </xdr:from>
    <xdr:to>
      <xdr:col>4</xdr:col>
      <xdr:colOff>605330</xdr:colOff>
      <xdr:row>233</xdr:row>
      <xdr:rowOff>3525</xdr:rowOff>
    </xdr:to>
    <xdr:sp macro="" textlink="">
      <xdr:nvSpPr>
        <xdr:cNvPr id="111" name="7 Pentágono">
          <a:hlinkClick xmlns:r="http://schemas.openxmlformats.org/officeDocument/2006/relationships" r:id="rId1"/>
          <a:extLst>
            <a:ext uri="{FF2B5EF4-FFF2-40B4-BE49-F238E27FC236}">
              <a16:creationId xmlns:a16="http://schemas.microsoft.com/office/drawing/2014/main" id="{00000000-0008-0000-0000-00006F000000}"/>
            </a:ext>
          </a:extLst>
        </xdr:cNvPr>
        <xdr:cNvSpPr/>
      </xdr:nvSpPr>
      <xdr:spPr>
        <a:xfrm>
          <a:off x="2207743" y="63107015"/>
          <a:ext cx="2814365"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233</xdr:row>
      <xdr:rowOff>2126</xdr:rowOff>
    </xdr:from>
    <xdr:to>
      <xdr:col>4</xdr:col>
      <xdr:colOff>605334</xdr:colOff>
      <xdr:row>233</xdr:row>
      <xdr:rowOff>3525</xdr:rowOff>
    </xdr:to>
    <xdr:sp macro="" textlink="">
      <xdr:nvSpPr>
        <xdr:cNvPr id="112" name="18 Pentágono">
          <a:hlinkClick xmlns:r="http://schemas.openxmlformats.org/officeDocument/2006/relationships" r:id="rId1"/>
          <a:extLst>
            <a:ext uri="{FF2B5EF4-FFF2-40B4-BE49-F238E27FC236}">
              <a16:creationId xmlns:a16="http://schemas.microsoft.com/office/drawing/2014/main" id="{00000000-0008-0000-0000-000070000000}"/>
            </a:ext>
          </a:extLst>
        </xdr:cNvPr>
        <xdr:cNvSpPr/>
      </xdr:nvSpPr>
      <xdr:spPr>
        <a:xfrm>
          <a:off x="2207743" y="63107015"/>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255</xdr:row>
      <xdr:rowOff>2126</xdr:rowOff>
    </xdr:from>
    <xdr:to>
      <xdr:col>4</xdr:col>
      <xdr:colOff>605330</xdr:colOff>
      <xdr:row>255</xdr:row>
      <xdr:rowOff>3525</xdr:rowOff>
    </xdr:to>
    <xdr:sp macro="" textlink="">
      <xdr:nvSpPr>
        <xdr:cNvPr id="123" name="7 Pentágono">
          <a:hlinkClick xmlns:r="http://schemas.openxmlformats.org/officeDocument/2006/relationships" r:id="rId1"/>
          <a:extLst>
            <a:ext uri="{FF2B5EF4-FFF2-40B4-BE49-F238E27FC236}">
              <a16:creationId xmlns:a16="http://schemas.microsoft.com/office/drawing/2014/main" id="{00000000-0008-0000-0000-00007B000000}"/>
            </a:ext>
          </a:extLst>
        </xdr:cNvPr>
        <xdr:cNvSpPr/>
      </xdr:nvSpPr>
      <xdr:spPr>
        <a:xfrm>
          <a:off x="2207743" y="68285793"/>
          <a:ext cx="2814365"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257</xdr:row>
      <xdr:rowOff>2126</xdr:rowOff>
    </xdr:from>
    <xdr:to>
      <xdr:col>4</xdr:col>
      <xdr:colOff>605330</xdr:colOff>
      <xdr:row>257</xdr:row>
      <xdr:rowOff>3525</xdr:rowOff>
    </xdr:to>
    <xdr:sp macro="" textlink="">
      <xdr:nvSpPr>
        <xdr:cNvPr id="126" name="7 Pentágono">
          <a:hlinkClick xmlns:r="http://schemas.openxmlformats.org/officeDocument/2006/relationships" r:id="rId1"/>
          <a:extLst>
            <a:ext uri="{FF2B5EF4-FFF2-40B4-BE49-F238E27FC236}">
              <a16:creationId xmlns:a16="http://schemas.microsoft.com/office/drawing/2014/main" id="{00000000-0008-0000-0000-00007E000000}"/>
            </a:ext>
          </a:extLst>
        </xdr:cNvPr>
        <xdr:cNvSpPr/>
      </xdr:nvSpPr>
      <xdr:spPr>
        <a:xfrm>
          <a:off x="2207743" y="68652682"/>
          <a:ext cx="2814365"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257</xdr:row>
      <xdr:rowOff>2126</xdr:rowOff>
    </xdr:from>
    <xdr:to>
      <xdr:col>4</xdr:col>
      <xdr:colOff>605334</xdr:colOff>
      <xdr:row>257</xdr:row>
      <xdr:rowOff>3525</xdr:rowOff>
    </xdr:to>
    <xdr:sp macro="" textlink="">
      <xdr:nvSpPr>
        <xdr:cNvPr id="127" name="18 Pentágono">
          <a:hlinkClick xmlns:r="http://schemas.openxmlformats.org/officeDocument/2006/relationships" r:id="rId1"/>
          <a:extLst>
            <a:ext uri="{FF2B5EF4-FFF2-40B4-BE49-F238E27FC236}">
              <a16:creationId xmlns:a16="http://schemas.microsoft.com/office/drawing/2014/main" id="{00000000-0008-0000-0000-00007F000000}"/>
            </a:ext>
          </a:extLst>
        </xdr:cNvPr>
        <xdr:cNvSpPr/>
      </xdr:nvSpPr>
      <xdr:spPr>
        <a:xfrm>
          <a:off x="2207743" y="68652682"/>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twoCellAnchor>
    <xdr:from>
      <xdr:col>2</xdr:col>
      <xdr:colOff>62854</xdr:colOff>
      <xdr:row>257</xdr:row>
      <xdr:rowOff>2126</xdr:rowOff>
    </xdr:from>
    <xdr:to>
      <xdr:col>4</xdr:col>
      <xdr:colOff>605334</xdr:colOff>
      <xdr:row>257</xdr:row>
      <xdr:rowOff>3525</xdr:rowOff>
    </xdr:to>
    <xdr:sp macro="" textlink="">
      <xdr:nvSpPr>
        <xdr:cNvPr id="128" name="18 Pentágono">
          <a:hlinkClick xmlns:r="http://schemas.openxmlformats.org/officeDocument/2006/relationships" r:id="rId1"/>
          <a:extLst>
            <a:ext uri="{FF2B5EF4-FFF2-40B4-BE49-F238E27FC236}">
              <a16:creationId xmlns:a16="http://schemas.microsoft.com/office/drawing/2014/main" id="{00000000-0008-0000-0000-000080000000}"/>
            </a:ext>
          </a:extLst>
        </xdr:cNvPr>
        <xdr:cNvSpPr/>
      </xdr:nvSpPr>
      <xdr:spPr>
        <a:xfrm>
          <a:off x="2207743" y="68652682"/>
          <a:ext cx="2814369" cy="1399"/>
        </a:xfrm>
        <a:prstGeom prst="homePlat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ES" sz="1100" b="1"/>
            <a:t>MATRIZ DE ELEMENTOS DE PROTECCIÓN PERSONAL</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cos\Library\Containers\com.microsoft.Excel\Data\Documents\C:\Users\53122111\AppData\Local\Microsoft\Windows\INetCache\Content.Outlook\AI1KGAOI\DOCUMEN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387"/>
  <sheetViews>
    <sheetView tabSelected="1" zoomScale="90" zoomScaleNormal="90" workbookViewId="0">
      <pane ySplit="7" topLeftCell="A182" activePane="bottomLeft" state="frozen"/>
      <selection activeCell="I7" sqref="I7"/>
      <selection pane="bottomLeft" activeCell="A8" sqref="A8:XFD9"/>
    </sheetView>
  </sheetViews>
  <sheetFormatPr baseColWidth="10" defaultRowHeight="15.75" x14ac:dyDescent="0.2"/>
  <cols>
    <col min="1" max="1" width="11" customWidth="1"/>
    <col min="2" max="2" width="17.25" style="1" customWidth="1"/>
    <col min="3" max="3" width="16.25" style="2" customWidth="1"/>
    <col min="4" max="4" width="13.75" style="2" customWidth="1"/>
    <col min="5" max="5" width="52.75" style="2" customWidth="1"/>
    <col min="6" max="6" width="8.25" customWidth="1"/>
    <col min="7" max="20" width="11" customWidth="1"/>
    <col min="21" max="21" width="25.75" customWidth="1"/>
    <col min="22" max="22" width="22" customWidth="1"/>
    <col min="25" max="25" width="17.75" customWidth="1"/>
  </cols>
  <sheetData>
    <row r="1" spans="2:24" ht="22.5" customHeight="1" x14ac:dyDescent="0.2">
      <c r="B1" s="124"/>
      <c r="C1" s="124"/>
      <c r="D1" s="125" t="s">
        <v>183</v>
      </c>
      <c r="E1" s="125"/>
      <c r="F1" s="125"/>
      <c r="G1" s="125"/>
      <c r="H1" s="125"/>
      <c r="I1" s="125"/>
      <c r="J1" s="125"/>
      <c r="K1" s="125"/>
      <c r="L1" s="125"/>
      <c r="M1" s="125"/>
      <c r="N1" s="125"/>
      <c r="O1" s="125"/>
      <c r="P1" s="125"/>
      <c r="Q1" s="125"/>
      <c r="R1" s="125"/>
      <c r="S1" s="125"/>
      <c r="T1" s="125"/>
      <c r="U1" s="125" t="s">
        <v>9</v>
      </c>
      <c r="V1" s="125"/>
      <c r="W1" s="125"/>
      <c r="X1" s="125"/>
    </row>
    <row r="2" spans="2:24" ht="18" customHeight="1" x14ac:dyDescent="0.2">
      <c r="B2" s="124"/>
      <c r="C2" s="124"/>
      <c r="D2" s="125"/>
      <c r="E2" s="125"/>
      <c r="F2" s="125"/>
      <c r="G2" s="125"/>
      <c r="H2" s="125"/>
      <c r="I2" s="125"/>
      <c r="J2" s="125"/>
      <c r="K2" s="125"/>
      <c r="L2" s="125"/>
      <c r="M2" s="125"/>
      <c r="N2" s="125"/>
      <c r="O2" s="125"/>
      <c r="P2" s="125"/>
      <c r="Q2" s="125"/>
      <c r="R2" s="125"/>
      <c r="S2" s="125"/>
      <c r="T2" s="125"/>
      <c r="U2" s="125" t="s">
        <v>10</v>
      </c>
      <c r="V2" s="125"/>
      <c r="W2" s="125"/>
      <c r="X2" s="125"/>
    </row>
    <row r="3" spans="2:24" ht="13.9" customHeight="1" x14ac:dyDescent="0.2">
      <c r="B3" s="124"/>
      <c r="C3" s="124"/>
      <c r="D3" s="125"/>
      <c r="E3" s="125"/>
      <c r="F3" s="125"/>
      <c r="G3" s="125"/>
      <c r="H3" s="125"/>
      <c r="I3" s="125"/>
      <c r="J3" s="125"/>
      <c r="K3" s="125"/>
      <c r="L3" s="125"/>
      <c r="M3" s="125"/>
      <c r="N3" s="125"/>
      <c r="O3" s="125"/>
      <c r="P3" s="125"/>
      <c r="Q3" s="125"/>
      <c r="R3" s="125"/>
      <c r="S3" s="125"/>
      <c r="T3" s="125"/>
      <c r="U3" s="125" t="s">
        <v>11</v>
      </c>
      <c r="V3" s="125"/>
      <c r="W3" s="125"/>
      <c r="X3" s="125"/>
    </row>
    <row r="4" spans="2:24" ht="13.9" customHeight="1" x14ac:dyDescent="0.2">
      <c r="B4" s="124"/>
      <c r="C4" s="124"/>
      <c r="D4" s="125"/>
      <c r="E4" s="125"/>
      <c r="F4" s="125"/>
      <c r="G4" s="125"/>
      <c r="H4" s="125"/>
      <c r="I4" s="125"/>
      <c r="J4" s="125"/>
      <c r="K4" s="125"/>
      <c r="L4" s="125"/>
      <c r="M4" s="125"/>
      <c r="N4" s="125"/>
      <c r="O4" s="125"/>
      <c r="P4" s="125"/>
      <c r="Q4" s="125"/>
      <c r="R4" s="125"/>
      <c r="S4" s="125"/>
      <c r="T4" s="125"/>
      <c r="U4" s="125"/>
      <c r="V4" s="125"/>
      <c r="W4" s="125"/>
      <c r="X4" s="125"/>
    </row>
    <row r="5" spans="2:24" ht="15" customHeight="1" x14ac:dyDescent="0.2">
      <c r="B5" s="126" t="s">
        <v>0</v>
      </c>
      <c r="C5" s="126"/>
      <c r="D5" s="126"/>
      <c r="E5" s="126"/>
      <c r="F5" s="126"/>
      <c r="G5" s="126"/>
      <c r="H5" s="126"/>
      <c r="I5" s="126"/>
      <c r="J5" s="126"/>
      <c r="K5" s="126"/>
      <c r="L5" s="126"/>
      <c r="M5" s="126"/>
      <c r="N5" s="126"/>
      <c r="O5" s="126"/>
      <c r="P5" s="126"/>
      <c r="Q5" s="126"/>
      <c r="R5" s="126"/>
      <c r="S5" s="126"/>
      <c r="T5" s="126"/>
      <c r="U5" s="126"/>
      <c r="V5" s="126"/>
      <c r="W5" s="126"/>
      <c r="X5" s="126"/>
    </row>
    <row r="6" spans="2:24" ht="14.25" customHeight="1" x14ac:dyDescent="0.2">
      <c r="B6" s="127" t="s">
        <v>7</v>
      </c>
      <c r="C6" s="129" t="s">
        <v>1</v>
      </c>
      <c r="D6" s="130"/>
      <c r="E6" s="130"/>
      <c r="F6" s="132"/>
      <c r="G6" s="134" t="str">
        <f>"MESES PERÍODO "&amp;UPPER(TEXT(G7,"MMMM"))&amp;" DE "&amp;YEAR(G7)&amp;"-"&amp;UPPER(TEXT(R7,"MMMM"))&amp;" DE "&amp;YEAR(R7)</f>
        <v>MESES PERÍODO ENERO DE 2021-DICIEMBRE DE 2021</v>
      </c>
      <c r="H6" s="134"/>
      <c r="I6" s="134"/>
      <c r="J6" s="134"/>
      <c r="K6" s="134"/>
      <c r="L6" s="134"/>
      <c r="M6" s="134"/>
      <c r="N6" s="134"/>
      <c r="O6" s="134"/>
      <c r="P6" s="134"/>
      <c r="Q6" s="134"/>
      <c r="R6" s="134"/>
      <c r="S6" s="134" t="s">
        <v>2</v>
      </c>
      <c r="T6" s="135"/>
      <c r="U6" s="137" t="s">
        <v>8</v>
      </c>
      <c r="V6" s="134" t="s">
        <v>3</v>
      </c>
      <c r="W6" s="134" t="s">
        <v>4</v>
      </c>
      <c r="X6" s="139"/>
    </row>
    <row r="7" spans="2:24" ht="15" customHeight="1" x14ac:dyDescent="0.2">
      <c r="B7" s="128"/>
      <c r="C7" s="131"/>
      <c r="D7" s="131"/>
      <c r="E7" s="131"/>
      <c r="F7" s="133"/>
      <c r="G7" s="15">
        <v>44197</v>
      </c>
      <c r="H7" s="15">
        <v>44228</v>
      </c>
      <c r="I7" s="15">
        <v>44256</v>
      </c>
      <c r="J7" s="15">
        <v>44287</v>
      </c>
      <c r="K7" s="15">
        <v>44317</v>
      </c>
      <c r="L7" s="15">
        <v>44348</v>
      </c>
      <c r="M7" s="15">
        <v>44378</v>
      </c>
      <c r="N7" s="15">
        <v>44409</v>
      </c>
      <c r="O7" s="15">
        <v>44440</v>
      </c>
      <c r="P7" s="15">
        <v>44470</v>
      </c>
      <c r="Q7" s="15">
        <v>44501</v>
      </c>
      <c r="R7" s="15">
        <v>44531</v>
      </c>
      <c r="S7" s="136"/>
      <c r="T7" s="136"/>
      <c r="U7" s="138"/>
      <c r="V7" s="137"/>
      <c r="W7" s="137"/>
      <c r="X7" s="140"/>
    </row>
    <row r="8" spans="2:24" ht="20.25" customHeight="1" x14ac:dyDescent="0.2">
      <c r="B8" s="98"/>
      <c r="C8" s="101" t="s">
        <v>181</v>
      </c>
      <c r="D8" s="101"/>
      <c r="E8" s="101"/>
      <c r="F8" s="11" t="s">
        <v>5</v>
      </c>
      <c r="G8" s="5"/>
      <c r="H8" s="5"/>
      <c r="I8" s="5">
        <v>1</v>
      </c>
      <c r="J8" s="5"/>
      <c r="K8" s="5"/>
      <c r="L8" s="5"/>
      <c r="M8" s="5"/>
      <c r="N8" s="5"/>
      <c r="O8" s="5"/>
      <c r="P8" s="5">
        <v>1</v>
      </c>
      <c r="Q8" s="5"/>
      <c r="R8" s="5"/>
      <c r="S8" s="66">
        <f>IFERROR(SUM(G9:R9)/SUM(G8:R8),"")</f>
        <v>0</v>
      </c>
      <c r="T8" s="66"/>
      <c r="U8" s="66">
        <v>1</v>
      </c>
      <c r="V8" s="66" t="s">
        <v>26</v>
      </c>
      <c r="W8" s="66" t="s">
        <v>27</v>
      </c>
      <c r="X8" s="66"/>
    </row>
    <row r="9" spans="2:24" ht="20.25" customHeight="1" x14ac:dyDescent="0.2">
      <c r="B9" s="98"/>
      <c r="C9" s="101"/>
      <c r="D9" s="101"/>
      <c r="E9" s="101"/>
      <c r="F9" s="12" t="s">
        <v>6</v>
      </c>
      <c r="G9" s="5"/>
      <c r="H9" s="5"/>
      <c r="I9" s="5"/>
      <c r="J9" s="5"/>
      <c r="K9" s="5"/>
      <c r="L9" s="5"/>
      <c r="M9" s="5"/>
      <c r="N9" s="5"/>
      <c r="O9" s="5"/>
      <c r="P9" s="5"/>
      <c r="Q9" s="5"/>
      <c r="R9" s="5"/>
      <c r="S9" s="66"/>
      <c r="T9" s="66"/>
      <c r="U9" s="66"/>
      <c r="V9" s="66"/>
      <c r="W9" s="66"/>
      <c r="X9" s="66"/>
    </row>
    <row r="10" spans="2:24" ht="20.25" customHeight="1" x14ac:dyDescent="0.2">
      <c r="B10" s="98"/>
      <c r="C10" s="82" t="s">
        <v>262</v>
      </c>
      <c r="D10" s="83"/>
      <c r="E10" s="84"/>
      <c r="F10" s="11" t="s">
        <v>5</v>
      </c>
      <c r="G10" s="5"/>
      <c r="H10" s="5"/>
      <c r="I10" s="5"/>
      <c r="J10" s="5"/>
      <c r="K10" s="5"/>
      <c r="L10" s="5">
        <v>1</v>
      </c>
      <c r="M10" s="5"/>
      <c r="N10" s="5"/>
      <c r="O10" s="5"/>
      <c r="P10" s="5"/>
      <c r="Q10" s="5"/>
      <c r="R10" s="5"/>
      <c r="S10" s="66">
        <f>IFERROR(SUM(G11:R11)/SUM(G10:R10),"")</f>
        <v>0</v>
      </c>
      <c r="T10" s="66"/>
      <c r="U10" s="70">
        <v>1</v>
      </c>
      <c r="V10" s="66" t="s">
        <v>26</v>
      </c>
      <c r="W10" s="66" t="s">
        <v>27</v>
      </c>
      <c r="X10" s="66"/>
    </row>
    <row r="11" spans="2:24" ht="20.25" customHeight="1" x14ac:dyDescent="0.2">
      <c r="B11" s="98"/>
      <c r="C11" s="85"/>
      <c r="D11" s="86"/>
      <c r="E11" s="87"/>
      <c r="F11" s="12" t="s">
        <v>6</v>
      </c>
      <c r="G11" s="5"/>
      <c r="H11" s="5"/>
      <c r="I11" s="5"/>
      <c r="J11" s="5"/>
      <c r="K11" s="5"/>
      <c r="L11" s="5"/>
      <c r="M11" s="5"/>
      <c r="N11" s="5"/>
      <c r="O11" s="5"/>
      <c r="P11" s="5"/>
      <c r="Q11" s="5"/>
      <c r="R11" s="5"/>
      <c r="S11" s="66"/>
      <c r="T11" s="66"/>
      <c r="U11" s="71"/>
      <c r="V11" s="66"/>
      <c r="W11" s="66"/>
      <c r="X11" s="66"/>
    </row>
    <row r="12" spans="2:24" ht="22.9" customHeight="1" x14ac:dyDescent="0.2">
      <c r="B12" s="98"/>
      <c r="C12" s="82" t="s">
        <v>274</v>
      </c>
      <c r="D12" s="83"/>
      <c r="E12" s="84"/>
      <c r="F12" s="11" t="s">
        <v>5</v>
      </c>
      <c r="G12" s="5"/>
      <c r="H12" s="5"/>
      <c r="I12" s="5"/>
      <c r="J12" s="5">
        <v>1</v>
      </c>
      <c r="K12" s="5"/>
      <c r="L12" s="5"/>
      <c r="M12" s="5"/>
      <c r="N12" s="5"/>
      <c r="O12" s="5"/>
      <c r="P12" s="5"/>
      <c r="Q12" s="5"/>
      <c r="R12" s="5"/>
      <c r="S12" s="66">
        <f>IFERROR(SUM(G13:R13)/SUM(G12:R12),"")</f>
        <v>0</v>
      </c>
      <c r="T12" s="66"/>
      <c r="U12" s="70">
        <v>1</v>
      </c>
      <c r="V12" s="66" t="s">
        <v>26</v>
      </c>
      <c r="W12" s="66" t="s">
        <v>27</v>
      </c>
      <c r="X12" s="66"/>
    </row>
    <row r="13" spans="2:24" ht="28.9" customHeight="1" x14ac:dyDescent="0.2">
      <c r="B13" s="98"/>
      <c r="C13" s="85"/>
      <c r="D13" s="86"/>
      <c r="E13" s="87"/>
      <c r="F13" s="12" t="s">
        <v>6</v>
      </c>
      <c r="G13" s="5"/>
      <c r="H13" s="5"/>
      <c r="I13" s="5"/>
      <c r="J13" s="5"/>
      <c r="K13" s="5"/>
      <c r="L13" s="5"/>
      <c r="M13" s="5"/>
      <c r="N13" s="5"/>
      <c r="O13" s="5"/>
      <c r="P13" s="5"/>
      <c r="Q13" s="5"/>
      <c r="R13" s="5"/>
      <c r="S13" s="66"/>
      <c r="T13" s="66"/>
      <c r="U13" s="71"/>
      <c r="V13" s="66"/>
      <c r="W13" s="66"/>
      <c r="X13" s="66"/>
    </row>
    <row r="14" spans="2:24" ht="23.25" customHeight="1" x14ac:dyDescent="0.2">
      <c r="B14" s="98"/>
      <c r="C14" s="104" t="s">
        <v>182</v>
      </c>
      <c r="D14" s="101"/>
      <c r="E14" s="101"/>
      <c r="F14" s="11" t="s">
        <v>5</v>
      </c>
      <c r="G14" s="4"/>
      <c r="H14" s="5"/>
      <c r="I14" s="5">
        <v>1</v>
      </c>
      <c r="J14" s="5"/>
      <c r="K14" s="5"/>
      <c r="L14" s="5"/>
      <c r="M14" s="5"/>
      <c r="N14" s="5"/>
      <c r="O14" s="5"/>
      <c r="P14" s="5"/>
      <c r="Q14" s="5"/>
      <c r="R14" s="5"/>
      <c r="S14" s="66">
        <f>IFERROR(SUM(G15:R15)/SUM(G14:R14),"")</f>
        <v>0</v>
      </c>
      <c r="T14" s="66"/>
      <c r="U14" s="66">
        <v>1</v>
      </c>
      <c r="V14" s="66" t="s">
        <v>26</v>
      </c>
      <c r="W14" s="66" t="s">
        <v>27</v>
      </c>
      <c r="X14" s="66"/>
    </row>
    <row r="15" spans="2:24" ht="19.5" customHeight="1" x14ac:dyDescent="0.2">
      <c r="B15" s="98"/>
      <c r="C15" s="101"/>
      <c r="D15" s="101"/>
      <c r="E15" s="101"/>
      <c r="F15" s="12" t="s">
        <v>6</v>
      </c>
      <c r="G15" s="5"/>
      <c r="H15" s="5"/>
      <c r="I15" s="5"/>
      <c r="J15" s="5"/>
      <c r="K15" s="5"/>
      <c r="L15" s="5"/>
      <c r="M15" s="5"/>
      <c r="N15" s="5"/>
      <c r="O15" s="5"/>
      <c r="P15" s="5"/>
      <c r="Q15" s="5"/>
      <c r="R15" s="5"/>
      <c r="S15" s="66"/>
      <c r="T15" s="66"/>
      <c r="U15" s="66"/>
      <c r="V15" s="66"/>
      <c r="W15" s="66"/>
      <c r="X15" s="66"/>
    </row>
    <row r="16" spans="2:24" ht="19.5" customHeight="1" x14ac:dyDescent="0.2">
      <c r="B16" s="98"/>
      <c r="C16" s="101" t="s">
        <v>194</v>
      </c>
      <c r="D16" s="101"/>
      <c r="E16" s="101"/>
      <c r="F16" s="11" t="s">
        <v>5</v>
      </c>
      <c r="G16" s="5"/>
      <c r="H16" s="5">
        <v>1</v>
      </c>
      <c r="I16" s="5"/>
      <c r="J16" s="5"/>
      <c r="K16" s="5"/>
      <c r="L16" s="5"/>
      <c r="M16" s="5"/>
      <c r="N16" s="5"/>
      <c r="O16" s="5"/>
      <c r="P16" s="5"/>
      <c r="Q16" s="5"/>
      <c r="R16" s="5"/>
      <c r="S16" s="66">
        <f>IFERROR(SUM(G17:R17)/SUM(G16:R16),"")</f>
        <v>0</v>
      </c>
      <c r="T16" s="66"/>
      <c r="U16" s="66">
        <v>1</v>
      </c>
      <c r="V16" s="66" t="s">
        <v>26</v>
      </c>
      <c r="W16" s="66" t="s">
        <v>27</v>
      </c>
      <c r="X16" s="66"/>
    </row>
    <row r="17" spans="2:24" ht="19.5" customHeight="1" x14ac:dyDescent="0.2">
      <c r="B17" s="98"/>
      <c r="C17" s="101"/>
      <c r="D17" s="101"/>
      <c r="E17" s="101"/>
      <c r="F17" s="12" t="s">
        <v>6</v>
      </c>
      <c r="G17" s="5"/>
      <c r="H17" s="5"/>
      <c r="I17" s="5"/>
      <c r="J17" s="5"/>
      <c r="K17" s="5"/>
      <c r="L17" s="5"/>
      <c r="M17" s="5"/>
      <c r="N17" s="5"/>
      <c r="O17" s="5"/>
      <c r="P17" s="5"/>
      <c r="Q17" s="5"/>
      <c r="R17" s="5"/>
      <c r="S17" s="66"/>
      <c r="T17" s="66"/>
      <c r="U17" s="66"/>
      <c r="V17" s="66"/>
      <c r="W17" s="66"/>
      <c r="X17" s="66"/>
    </row>
    <row r="18" spans="2:24" ht="16.149999999999999" customHeight="1" x14ac:dyDescent="0.2">
      <c r="B18" s="98"/>
      <c r="C18" s="101" t="s">
        <v>195</v>
      </c>
      <c r="D18" s="101"/>
      <c r="E18" s="101"/>
      <c r="F18" s="11" t="s">
        <v>5</v>
      </c>
      <c r="G18" s="5"/>
      <c r="H18" s="5">
        <v>1</v>
      </c>
      <c r="I18" s="5"/>
      <c r="J18" s="5"/>
      <c r="K18" s="5"/>
      <c r="L18" s="5"/>
      <c r="M18" s="5"/>
      <c r="N18" s="5"/>
      <c r="O18" s="5"/>
      <c r="P18" s="5"/>
      <c r="Q18" s="5"/>
      <c r="R18" s="5"/>
      <c r="S18" s="66">
        <f>IFERROR(SUM(G19:R19)/SUM(G18:R18),"")</f>
        <v>0</v>
      </c>
      <c r="T18" s="66"/>
      <c r="U18" s="66">
        <v>1</v>
      </c>
      <c r="V18" s="66" t="s">
        <v>26</v>
      </c>
      <c r="W18" s="66" t="s">
        <v>13</v>
      </c>
      <c r="X18" s="66"/>
    </row>
    <row r="19" spans="2:24" ht="16.149999999999999" customHeight="1" x14ac:dyDescent="0.2">
      <c r="B19" s="98"/>
      <c r="C19" s="101"/>
      <c r="D19" s="101"/>
      <c r="E19" s="101"/>
      <c r="F19" s="12" t="s">
        <v>6</v>
      </c>
      <c r="G19" s="5"/>
      <c r="H19" s="5"/>
      <c r="I19" s="5"/>
      <c r="J19" s="5"/>
      <c r="K19" s="5"/>
      <c r="L19" s="5"/>
      <c r="M19" s="5"/>
      <c r="N19" s="5"/>
      <c r="O19" s="5"/>
      <c r="P19" s="5"/>
      <c r="Q19" s="5"/>
      <c r="R19" s="5"/>
      <c r="S19" s="66"/>
      <c r="T19" s="66"/>
      <c r="U19" s="66"/>
      <c r="V19" s="66"/>
      <c r="W19" s="66"/>
      <c r="X19" s="66"/>
    </row>
    <row r="20" spans="2:24" ht="16.149999999999999" customHeight="1" x14ac:dyDescent="0.2">
      <c r="B20" s="98"/>
      <c r="C20" s="101" t="s">
        <v>54</v>
      </c>
      <c r="D20" s="101"/>
      <c r="E20" s="101"/>
      <c r="F20" s="11" t="s">
        <v>5</v>
      </c>
      <c r="G20" s="5"/>
      <c r="H20" s="5"/>
      <c r="I20" s="5"/>
      <c r="J20" s="5">
        <v>1</v>
      </c>
      <c r="K20" s="5">
        <v>1</v>
      </c>
      <c r="L20" s="5"/>
      <c r="M20" s="5"/>
      <c r="N20" s="5"/>
      <c r="O20" s="5"/>
      <c r="P20" s="5"/>
      <c r="Q20" s="5"/>
      <c r="R20" s="5"/>
      <c r="S20" s="66">
        <f>IFERROR(SUM(G21:R21)/SUM(G20:R20),"")</f>
        <v>0</v>
      </c>
      <c r="T20" s="66"/>
      <c r="U20" s="66">
        <v>1</v>
      </c>
      <c r="V20" s="66" t="s">
        <v>26</v>
      </c>
      <c r="W20" s="66" t="s">
        <v>13</v>
      </c>
      <c r="X20" s="66"/>
    </row>
    <row r="21" spans="2:24" ht="16.149999999999999" customHeight="1" x14ac:dyDescent="0.2">
      <c r="B21" s="98"/>
      <c r="C21" s="101"/>
      <c r="D21" s="101"/>
      <c r="E21" s="101"/>
      <c r="F21" s="12" t="s">
        <v>6</v>
      </c>
      <c r="G21" s="5"/>
      <c r="H21" s="5"/>
      <c r="I21" s="5"/>
      <c r="J21" s="5"/>
      <c r="K21" s="5"/>
      <c r="L21" s="5"/>
      <c r="M21" s="5"/>
      <c r="N21" s="5"/>
      <c r="O21" s="5"/>
      <c r="P21" s="5"/>
      <c r="Q21" s="5"/>
      <c r="R21" s="5"/>
      <c r="S21" s="66"/>
      <c r="T21" s="66"/>
      <c r="U21" s="66"/>
      <c r="V21" s="66"/>
      <c r="W21" s="66"/>
      <c r="X21" s="66"/>
    </row>
    <row r="22" spans="2:24" ht="16.149999999999999" customHeight="1" x14ac:dyDescent="0.2">
      <c r="B22" s="98"/>
      <c r="C22" s="101" t="s">
        <v>196</v>
      </c>
      <c r="D22" s="101"/>
      <c r="E22" s="101"/>
      <c r="F22" s="11" t="s">
        <v>5</v>
      </c>
      <c r="G22" s="5">
        <v>1</v>
      </c>
      <c r="H22" s="5"/>
      <c r="I22" s="5"/>
      <c r="J22" s="5"/>
      <c r="K22" s="5"/>
      <c r="L22" s="5"/>
      <c r="M22" s="5"/>
      <c r="N22" s="5"/>
      <c r="O22" s="5"/>
      <c r="P22" s="5"/>
      <c r="Q22" s="5"/>
      <c r="R22" s="5"/>
      <c r="S22" s="66">
        <f>IFERROR(SUM(G23:R23)/SUM(G22:R22),"")</f>
        <v>0</v>
      </c>
      <c r="T22" s="66"/>
      <c r="U22" s="66">
        <v>1</v>
      </c>
      <c r="V22" s="66" t="s">
        <v>26</v>
      </c>
      <c r="W22" s="66" t="s">
        <v>27</v>
      </c>
      <c r="X22" s="66"/>
    </row>
    <row r="23" spans="2:24" ht="16.149999999999999" customHeight="1" x14ac:dyDescent="0.2">
      <c r="B23" s="98"/>
      <c r="C23" s="101"/>
      <c r="D23" s="101"/>
      <c r="E23" s="101"/>
      <c r="F23" s="12" t="s">
        <v>6</v>
      </c>
      <c r="G23" s="5"/>
      <c r="H23" s="5"/>
      <c r="I23" s="5"/>
      <c r="J23" s="5"/>
      <c r="K23" s="5"/>
      <c r="L23" s="5"/>
      <c r="M23" s="5"/>
      <c r="N23" s="5"/>
      <c r="O23" s="5"/>
      <c r="P23" s="5"/>
      <c r="Q23" s="5"/>
      <c r="R23" s="5"/>
      <c r="S23" s="66"/>
      <c r="T23" s="66"/>
      <c r="U23" s="66"/>
      <c r="V23" s="66"/>
      <c r="W23" s="66"/>
      <c r="X23" s="66"/>
    </row>
    <row r="24" spans="2:24" ht="13.9" customHeight="1" x14ac:dyDescent="0.2">
      <c r="B24" s="98"/>
      <c r="C24" s="104" t="s">
        <v>197</v>
      </c>
      <c r="D24" s="101"/>
      <c r="E24" s="101"/>
      <c r="F24" s="11" t="s">
        <v>5</v>
      </c>
      <c r="G24" s="4"/>
      <c r="H24" s="5"/>
      <c r="I24" s="5"/>
      <c r="J24" s="4">
        <v>1</v>
      </c>
      <c r="K24" s="5"/>
      <c r="L24" s="4"/>
      <c r="M24" s="5"/>
      <c r="N24" s="4"/>
      <c r="O24" s="5"/>
      <c r="P24" s="5">
        <v>1</v>
      </c>
      <c r="Q24" s="4"/>
      <c r="R24" s="5"/>
      <c r="S24" s="65">
        <f>IFERROR(SUM(G25:R25)/SUM(G24:R24),"")</f>
        <v>0</v>
      </c>
      <c r="T24" s="65"/>
      <c r="U24" s="66">
        <v>1</v>
      </c>
      <c r="V24" s="66" t="s">
        <v>28</v>
      </c>
      <c r="W24" s="66" t="s">
        <v>27</v>
      </c>
      <c r="X24" s="66"/>
    </row>
    <row r="25" spans="2:24" ht="14.25" x14ac:dyDescent="0.2">
      <c r="B25" s="98"/>
      <c r="C25" s="101"/>
      <c r="D25" s="101"/>
      <c r="E25" s="101"/>
      <c r="F25" s="12" t="s">
        <v>6</v>
      </c>
      <c r="G25" s="5"/>
      <c r="H25" s="5"/>
      <c r="I25" s="5"/>
      <c r="J25" s="5"/>
      <c r="K25" s="5"/>
      <c r="L25" s="5"/>
      <c r="M25" s="5"/>
      <c r="N25" s="5"/>
      <c r="O25" s="5"/>
      <c r="P25" s="5"/>
      <c r="Q25" s="5"/>
      <c r="R25" s="5"/>
      <c r="S25" s="65"/>
      <c r="T25" s="65"/>
      <c r="U25" s="66"/>
      <c r="V25" s="66"/>
      <c r="W25" s="66"/>
      <c r="X25" s="66"/>
    </row>
    <row r="26" spans="2:24" s="10" customFormat="1" ht="19.5" customHeight="1" x14ac:dyDescent="0.2">
      <c r="B26" s="98"/>
      <c r="C26" s="101" t="s">
        <v>198</v>
      </c>
      <c r="D26" s="101"/>
      <c r="E26" s="101"/>
      <c r="F26" s="11" t="s">
        <v>5</v>
      </c>
      <c r="G26" s="5"/>
      <c r="H26" s="5"/>
      <c r="I26" s="5"/>
      <c r="J26" s="5"/>
      <c r="K26" s="5"/>
      <c r="L26" s="5">
        <v>1</v>
      </c>
      <c r="M26" s="5"/>
      <c r="N26" s="5"/>
      <c r="O26" s="5"/>
      <c r="P26" s="5">
        <v>1</v>
      </c>
      <c r="Q26" s="5"/>
      <c r="R26" s="5"/>
      <c r="S26" s="122">
        <f>IFERROR(SUM(G27:R27)/SUM(G26:R26),"")</f>
        <v>0</v>
      </c>
      <c r="T26" s="122"/>
      <c r="U26" s="69">
        <v>1</v>
      </c>
      <c r="V26" s="69" t="s">
        <v>26</v>
      </c>
      <c r="W26" s="69" t="s">
        <v>27</v>
      </c>
      <c r="X26" s="69"/>
    </row>
    <row r="27" spans="2:24" s="10" customFormat="1" ht="19.5" customHeight="1" x14ac:dyDescent="0.2">
      <c r="B27" s="98"/>
      <c r="C27" s="101"/>
      <c r="D27" s="101"/>
      <c r="E27" s="101"/>
      <c r="F27" s="12" t="s">
        <v>6</v>
      </c>
      <c r="G27" s="5"/>
      <c r="H27" s="5"/>
      <c r="I27" s="5"/>
      <c r="J27" s="5"/>
      <c r="K27" s="5"/>
      <c r="L27" s="5"/>
      <c r="M27" s="5"/>
      <c r="N27" s="5"/>
      <c r="O27" s="5"/>
      <c r="P27" s="5"/>
      <c r="Q27" s="5"/>
      <c r="R27" s="5"/>
      <c r="S27" s="122"/>
      <c r="T27" s="122"/>
      <c r="U27" s="69"/>
      <c r="V27" s="69"/>
      <c r="W27" s="69"/>
      <c r="X27" s="69"/>
    </row>
    <row r="28" spans="2:24" ht="13.9" customHeight="1" x14ac:dyDescent="0.2">
      <c r="B28" s="98"/>
      <c r="C28" s="104" t="s">
        <v>184</v>
      </c>
      <c r="D28" s="101"/>
      <c r="E28" s="101"/>
      <c r="F28" s="11" t="s">
        <v>5</v>
      </c>
      <c r="G28" s="4"/>
      <c r="H28" s="5"/>
      <c r="I28" s="5"/>
      <c r="J28" s="4">
        <v>1</v>
      </c>
      <c r="K28" s="5"/>
      <c r="L28" s="4"/>
      <c r="M28" s="5"/>
      <c r="N28" s="4"/>
      <c r="O28" s="5">
        <v>1</v>
      </c>
      <c r="P28" s="5"/>
      <c r="Q28" s="4"/>
      <c r="R28" s="5"/>
      <c r="S28" s="65">
        <f>IFERROR(SUM(G29:R29)/SUM(G28:R28),"")</f>
        <v>0</v>
      </c>
      <c r="T28" s="65"/>
      <c r="U28" s="69">
        <v>1</v>
      </c>
      <c r="V28" s="66" t="s">
        <v>29</v>
      </c>
      <c r="W28" s="69" t="s">
        <v>27</v>
      </c>
      <c r="X28" s="69"/>
    </row>
    <row r="29" spans="2:24" ht="23.25" customHeight="1" x14ac:dyDescent="0.2">
      <c r="B29" s="98"/>
      <c r="C29" s="101"/>
      <c r="D29" s="101"/>
      <c r="E29" s="101"/>
      <c r="F29" s="12" t="s">
        <v>6</v>
      </c>
      <c r="G29" s="5"/>
      <c r="H29" s="5"/>
      <c r="I29" s="5"/>
      <c r="J29" s="5"/>
      <c r="K29" s="5"/>
      <c r="L29" s="5"/>
      <c r="M29" s="5"/>
      <c r="N29" s="5"/>
      <c r="O29" s="5"/>
      <c r="P29" s="5"/>
      <c r="Q29" s="5"/>
      <c r="R29" s="5"/>
      <c r="S29" s="65"/>
      <c r="T29" s="65"/>
      <c r="U29" s="69"/>
      <c r="V29" s="66"/>
      <c r="W29" s="69"/>
      <c r="X29" s="69"/>
    </row>
    <row r="30" spans="2:24" s="10" customFormat="1" ht="19.5" customHeight="1" x14ac:dyDescent="0.2">
      <c r="B30" s="98"/>
      <c r="C30" s="104" t="s">
        <v>199</v>
      </c>
      <c r="D30" s="101"/>
      <c r="E30" s="101"/>
      <c r="F30" s="11" t="s">
        <v>5</v>
      </c>
      <c r="G30" s="5"/>
      <c r="H30" s="5"/>
      <c r="I30" s="5"/>
      <c r="J30" s="5"/>
      <c r="K30" s="5"/>
      <c r="L30" s="5">
        <v>1</v>
      </c>
      <c r="M30" s="5"/>
      <c r="N30" s="5"/>
      <c r="O30" s="5"/>
      <c r="P30" s="5"/>
      <c r="Q30" s="5"/>
      <c r="R30" s="5"/>
      <c r="S30" s="122">
        <f>IFERROR(SUM(G31:R31)/SUM(G30:R30),"")</f>
        <v>0</v>
      </c>
      <c r="T30" s="122"/>
      <c r="U30" s="69">
        <v>1</v>
      </c>
      <c r="V30" s="69" t="s">
        <v>30</v>
      </c>
      <c r="W30" s="69" t="s">
        <v>27</v>
      </c>
      <c r="X30" s="69"/>
    </row>
    <row r="31" spans="2:24" s="10" customFormat="1" ht="18" customHeight="1" x14ac:dyDescent="0.2">
      <c r="B31" s="98"/>
      <c r="C31" s="101"/>
      <c r="D31" s="101"/>
      <c r="E31" s="101"/>
      <c r="F31" s="12" t="s">
        <v>6</v>
      </c>
      <c r="G31" s="5"/>
      <c r="H31" s="5"/>
      <c r="I31" s="5"/>
      <c r="J31" s="5"/>
      <c r="K31" s="5"/>
      <c r="L31" s="5"/>
      <c r="M31" s="5"/>
      <c r="N31" s="5"/>
      <c r="O31" s="5"/>
      <c r="P31" s="5"/>
      <c r="Q31" s="5"/>
      <c r="R31" s="5"/>
      <c r="S31" s="122"/>
      <c r="T31" s="122"/>
      <c r="U31" s="69"/>
      <c r="V31" s="69"/>
      <c r="W31" s="69"/>
      <c r="X31" s="69"/>
    </row>
    <row r="32" spans="2:24" s="10" customFormat="1" ht="18" customHeight="1" x14ac:dyDescent="0.2">
      <c r="B32" s="98"/>
      <c r="C32" s="101" t="s">
        <v>49</v>
      </c>
      <c r="D32" s="101"/>
      <c r="E32" s="101"/>
      <c r="F32" s="11" t="s">
        <v>5</v>
      </c>
      <c r="G32" s="5"/>
      <c r="H32" s="5"/>
      <c r="I32" s="5">
        <v>1</v>
      </c>
      <c r="J32" s="5"/>
      <c r="K32" s="5"/>
      <c r="L32" s="5"/>
      <c r="M32" s="5"/>
      <c r="N32" s="5">
        <v>1</v>
      </c>
      <c r="O32" s="5"/>
      <c r="P32" s="5"/>
      <c r="Q32" s="5"/>
      <c r="R32" s="5"/>
      <c r="S32" s="122">
        <f>IFERROR(SUM(G33:R33)/SUM(G32:R32),"")</f>
        <v>0</v>
      </c>
      <c r="T32" s="122"/>
      <c r="U32" s="69">
        <v>1</v>
      </c>
      <c r="V32" s="69" t="s">
        <v>29</v>
      </c>
      <c r="W32" s="69" t="s">
        <v>27</v>
      </c>
      <c r="X32" s="69"/>
    </row>
    <row r="33" spans="2:24" s="10" customFormat="1" ht="18" customHeight="1" x14ac:dyDescent="0.2">
      <c r="B33" s="98"/>
      <c r="C33" s="101"/>
      <c r="D33" s="101"/>
      <c r="E33" s="101"/>
      <c r="F33" s="12" t="s">
        <v>6</v>
      </c>
      <c r="G33" s="5"/>
      <c r="H33" s="5"/>
      <c r="I33" s="5"/>
      <c r="J33" s="5"/>
      <c r="K33" s="5"/>
      <c r="L33" s="5"/>
      <c r="M33" s="5"/>
      <c r="N33" s="5"/>
      <c r="O33" s="5"/>
      <c r="P33" s="5"/>
      <c r="Q33" s="5"/>
      <c r="R33" s="5"/>
      <c r="S33" s="122"/>
      <c r="T33" s="122"/>
      <c r="U33" s="69"/>
      <c r="V33" s="69"/>
      <c r="W33" s="69"/>
      <c r="X33" s="69"/>
    </row>
    <row r="34" spans="2:24" s="10" customFormat="1" ht="18" customHeight="1" x14ac:dyDescent="0.2">
      <c r="B34" s="98"/>
      <c r="C34" s="82" t="s">
        <v>273</v>
      </c>
      <c r="D34" s="83"/>
      <c r="E34" s="84"/>
      <c r="F34" s="11" t="s">
        <v>5</v>
      </c>
      <c r="G34" s="5"/>
      <c r="H34" s="5"/>
      <c r="I34" s="5"/>
      <c r="J34" s="5">
        <v>1</v>
      </c>
      <c r="K34" s="5"/>
      <c r="L34" s="5"/>
      <c r="M34" s="5"/>
      <c r="N34" s="5"/>
      <c r="O34" s="5">
        <v>1</v>
      </c>
      <c r="P34" s="5"/>
      <c r="Q34" s="5"/>
      <c r="R34" s="5"/>
      <c r="S34" s="122">
        <f>IFERROR(SUM(G35:R35)/SUM(G34:R34),"")</f>
        <v>0</v>
      </c>
      <c r="T34" s="122"/>
      <c r="U34" s="69">
        <v>1</v>
      </c>
      <c r="V34" s="69" t="s">
        <v>29</v>
      </c>
      <c r="W34" s="69" t="s">
        <v>27</v>
      </c>
      <c r="X34" s="69"/>
    </row>
    <row r="35" spans="2:24" s="10" customFormat="1" ht="18" customHeight="1" x14ac:dyDescent="0.2">
      <c r="B35" s="98"/>
      <c r="C35" s="85"/>
      <c r="D35" s="86"/>
      <c r="E35" s="87"/>
      <c r="F35" s="12" t="s">
        <v>6</v>
      </c>
      <c r="G35" s="5"/>
      <c r="H35" s="5"/>
      <c r="I35" s="5"/>
      <c r="J35" s="5"/>
      <c r="K35" s="5"/>
      <c r="L35" s="5"/>
      <c r="M35" s="5"/>
      <c r="N35" s="5"/>
      <c r="O35" s="5"/>
      <c r="P35" s="5"/>
      <c r="Q35" s="5"/>
      <c r="R35" s="5"/>
      <c r="S35" s="122"/>
      <c r="T35" s="122"/>
      <c r="U35" s="69"/>
      <c r="V35" s="69"/>
      <c r="W35" s="69"/>
      <c r="X35" s="69"/>
    </row>
    <row r="36" spans="2:24" s="10" customFormat="1" ht="18" customHeight="1" x14ac:dyDescent="0.2">
      <c r="B36" s="98"/>
      <c r="C36" s="82" t="s">
        <v>272</v>
      </c>
      <c r="D36" s="83"/>
      <c r="E36" s="84"/>
      <c r="F36" s="11" t="s">
        <v>5</v>
      </c>
      <c r="G36" s="5"/>
      <c r="H36" s="5"/>
      <c r="I36" s="5">
        <v>1</v>
      </c>
      <c r="J36" s="5">
        <v>1</v>
      </c>
      <c r="K36" s="5">
        <v>1</v>
      </c>
      <c r="L36" s="5">
        <v>1</v>
      </c>
      <c r="M36" s="5">
        <v>1</v>
      </c>
      <c r="N36" s="5">
        <v>1</v>
      </c>
      <c r="O36" s="5">
        <v>1</v>
      </c>
      <c r="P36" s="5">
        <v>1</v>
      </c>
      <c r="Q36" s="5">
        <v>1</v>
      </c>
      <c r="R36" s="5"/>
      <c r="S36" s="122">
        <f>IFERROR(SUM(G37:R37)/SUM(G36:R36),"")</f>
        <v>0</v>
      </c>
      <c r="T36" s="122"/>
      <c r="U36" s="69">
        <v>1</v>
      </c>
      <c r="V36" s="69" t="s">
        <v>29</v>
      </c>
      <c r="W36" s="69" t="s">
        <v>27</v>
      </c>
      <c r="X36" s="69"/>
    </row>
    <row r="37" spans="2:24" s="10" customFormat="1" ht="18" customHeight="1" x14ac:dyDescent="0.2">
      <c r="B37" s="98"/>
      <c r="C37" s="85"/>
      <c r="D37" s="86"/>
      <c r="E37" s="87"/>
      <c r="F37" s="12" t="s">
        <v>6</v>
      </c>
      <c r="G37" s="5"/>
      <c r="H37" s="5"/>
      <c r="I37" s="5"/>
      <c r="J37" s="5"/>
      <c r="K37" s="5"/>
      <c r="L37" s="5"/>
      <c r="M37" s="5"/>
      <c r="N37" s="5"/>
      <c r="O37" s="5"/>
      <c r="P37" s="5"/>
      <c r="Q37" s="5"/>
      <c r="R37" s="5"/>
      <c r="S37" s="122"/>
      <c r="T37" s="122"/>
      <c r="U37" s="69"/>
      <c r="V37" s="69"/>
      <c r="W37" s="69"/>
      <c r="X37" s="69"/>
    </row>
    <row r="38" spans="2:24" s="10" customFormat="1" ht="18" customHeight="1" x14ac:dyDescent="0.2">
      <c r="B38" s="98"/>
      <c r="C38" s="82" t="s">
        <v>265</v>
      </c>
      <c r="D38" s="83"/>
      <c r="E38" s="84"/>
      <c r="F38" s="11" t="s">
        <v>5</v>
      </c>
      <c r="G38" s="5"/>
      <c r="H38" s="5"/>
      <c r="I38" s="5">
        <v>1</v>
      </c>
      <c r="J38" s="5"/>
      <c r="K38" s="5"/>
      <c r="L38" s="5"/>
      <c r="M38" s="5"/>
      <c r="N38" s="5"/>
      <c r="O38" s="5"/>
      <c r="P38" s="5"/>
      <c r="Q38" s="5"/>
      <c r="R38" s="5"/>
      <c r="S38" s="122">
        <f>IFERROR(SUM(G39:R39)/SUM(G38:R38),"")</f>
        <v>0</v>
      </c>
      <c r="T38" s="122"/>
      <c r="U38" s="69">
        <v>1</v>
      </c>
      <c r="V38" s="69" t="s">
        <v>29</v>
      </c>
      <c r="W38" s="69" t="s">
        <v>27</v>
      </c>
      <c r="X38" s="69"/>
    </row>
    <row r="39" spans="2:24" s="10" customFormat="1" ht="37.15" customHeight="1" x14ac:dyDescent="0.2">
      <c r="B39" s="98"/>
      <c r="C39" s="85"/>
      <c r="D39" s="86"/>
      <c r="E39" s="87"/>
      <c r="F39" s="12" t="s">
        <v>6</v>
      </c>
      <c r="G39" s="5"/>
      <c r="H39" s="5"/>
      <c r="I39" s="5"/>
      <c r="J39" s="5"/>
      <c r="K39" s="5"/>
      <c r="L39" s="5"/>
      <c r="M39" s="5"/>
      <c r="N39" s="5"/>
      <c r="O39" s="5"/>
      <c r="P39" s="5"/>
      <c r="Q39" s="5"/>
      <c r="R39" s="5"/>
      <c r="S39" s="122"/>
      <c r="T39" s="122"/>
      <c r="U39" s="69"/>
      <c r="V39" s="69"/>
      <c r="W39" s="69"/>
      <c r="X39" s="69"/>
    </row>
    <row r="40" spans="2:24" s="10" customFormat="1" ht="18" customHeight="1" x14ac:dyDescent="0.2">
      <c r="B40" s="98"/>
      <c r="C40" s="147" t="s">
        <v>265</v>
      </c>
      <c r="D40" s="147"/>
      <c r="E40" s="147"/>
      <c r="F40" s="11" t="s">
        <v>5</v>
      </c>
      <c r="G40" s="5"/>
      <c r="H40" s="5"/>
      <c r="I40" s="5"/>
      <c r="J40" s="5"/>
      <c r="K40" s="5"/>
      <c r="L40" s="5"/>
      <c r="M40" s="5">
        <v>1</v>
      </c>
      <c r="N40" s="5"/>
      <c r="O40" s="5"/>
      <c r="P40" s="5"/>
      <c r="Q40" s="5"/>
      <c r="R40" s="5"/>
      <c r="S40" s="122">
        <f>IFERROR(SUM(G41:R41)/SUM(G40:R40),"")</f>
        <v>0</v>
      </c>
      <c r="T40" s="122"/>
      <c r="U40" s="69">
        <v>1</v>
      </c>
      <c r="V40" s="69" t="s">
        <v>29</v>
      </c>
      <c r="W40" s="69" t="s">
        <v>27</v>
      </c>
      <c r="X40" s="69"/>
    </row>
    <row r="41" spans="2:24" s="10" customFormat="1" ht="37.9" customHeight="1" x14ac:dyDescent="0.2">
      <c r="B41" s="98"/>
      <c r="C41" s="147"/>
      <c r="D41" s="147"/>
      <c r="E41" s="147"/>
      <c r="F41" s="12" t="s">
        <v>6</v>
      </c>
      <c r="G41" s="5"/>
      <c r="H41" s="5"/>
      <c r="I41" s="5"/>
      <c r="J41" s="5"/>
      <c r="K41" s="5"/>
      <c r="L41" s="5"/>
      <c r="M41" s="5"/>
      <c r="N41" s="5"/>
      <c r="O41" s="5"/>
      <c r="P41" s="5"/>
      <c r="Q41" s="5"/>
      <c r="R41" s="5"/>
      <c r="S41" s="122"/>
      <c r="T41" s="122"/>
      <c r="U41" s="69"/>
      <c r="V41" s="69"/>
      <c r="W41" s="69"/>
      <c r="X41" s="69"/>
    </row>
    <row r="42" spans="2:24" s="10" customFormat="1" ht="18" customHeight="1" x14ac:dyDescent="0.2">
      <c r="B42" s="98"/>
      <c r="C42" s="101" t="s">
        <v>200</v>
      </c>
      <c r="D42" s="101"/>
      <c r="E42" s="101"/>
      <c r="F42" s="11" t="s">
        <v>5</v>
      </c>
      <c r="G42" s="5">
        <v>1</v>
      </c>
      <c r="H42" s="5">
        <v>1</v>
      </c>
      <c r="I42" s="5">
        <v>1</v>
      </c>
      <c r="J42" s="5">
        <v>1</v>
      </c>
      <c r="K42" s="5">
        <v>1</v>
      </c>
      <c r="L42" s="5">
        <v>1</v>
      </c>
      <c r="M42" s="5">
        <v>1</v>
      </c>
      <c r="N42" s="5">
        <v>1</v>
      </c>
      <c r="O42" s="5">
        <v>1</v>
      </c>
      <c r="P42" s="5">
        <v>1</v>
      </c>
      <c r="Q42" s="5">
        <v>1</v>
      </c>
      <c r="R42" s="5">
        <v>1</v>
      </c>
      <c r="S42" s="122">
        <f>IFERROR(SUM(G43:R43)/SUM(G42:R42),"")</f>
        <v>0</v>
      </c>
      <c r="T42" s="122"/>
      <c r="U42" s="69">
        <v>1</v>
      </c>
      <c r="V42" s="69" t="s">
        <v>30</v>
      </c>
      <c r="W42" s="69" t="s">
        <v>27</v>
      </c>
      <c r="X42" s="69"/>
    </row>
    <row r="43" spans="2:24" s="10" customFormat="1" ht="18" customHeight="1" thickBot="1" x14ac:dyDescent="0.25">
      <c r="B43" s="99"/>
      <c r="C43" s="105"/>
      <c r="D43" s="105"/>
      <c r="E43" s="105"/>
      <c r="F43" s="17" t="s">
        <v>6</v>
      </c>
      <c r="G43" s="9"/>
      <c r="H43" s="9"/>
      <c r="I43" s="9"/>
      <c r="J43" s="9"/>
      <c r="K43" s="9"/>
      <c r="L43" s="9"/>
      <c r="M43" s="9"/>
      <c r="N43" s="9"/>
      <c r="O43" s="9"/>
      <c r="P43" s="9"/>
      <c r="Q43" s="9"/>
      <c r="R43" s="9"/>
      <c r="S43" s="123"/>
      <c r="T43" s="123"/>
      <c r="U43" s="74"/>
      <c r="V43" s="74"/>
      <c r="W43" s="74"/>
      <c r="X43" s="74"/>
    </row>
    <row r="44" spans="2:24" ht="13.9" customHeight="1" x14ac:dyDescent="0.2">
      <c r="B44" s="97" t="s">
        <v>17</v>
      </c>
      <c r="C44" s="111" t="s">
        <v>263</v>
      </c>
      <c r="D44" s="100"/>
      <c r="E44" s="100"/>
      <c r="F44" s="16" t="s">
        <v>5</v>
      </c>
      <c r="G44" s="8"/>
      <c r="H44" s="8">
        <v>1</v>
      </c>
      <c r="I44" s="8">
        <v>1</v>
      </c>
      <c r="J44" s="8"/>
      <c r="K44" s="8"/>
      <c r="L44" s="8"/>
      <c r="M44" s="8"/>
      <c r="N44" s="8"/>
      <c r="O44" s="8"/>
      <c r="P44" s="8"/>
      <c r="Q44" s="8"/>
      <c r="R44" s="8"/>
      <c r="S44" s="94">
        <f>IFERROR(SUM(G45:R45)/SUM(G44:R44),"")</f>
        <v>0</v>
      </c>
      <c r="T44" s="94"/>
      <c r="U44" s="72">
        <v>1</v>
      </c>
      <c r="V44" s="68" t="s">
        <v>26</v>
      </c>
      <c r="W44" s="68" t="s">
        <v>27</v>
      </c>
      <c r="X44" s="68"/>
    </row>
    <row r="45" spans="2:24" ht="58.9" customHeight="1" thickBot="1" x14ac:dyDescent="0.25">
      <c r="B45" s="98"/>
      <c r="C45" s="101"/>
      <c r="D45" s="101"/>
      <c r="E45" s="101"/>
      <c r="F45" s="12" t="s">
        <v>6</v>
      </c>
      <c r="G45" s="5"/>
      <c r="H45" s="5"/>
      <c r="I45" s="5"/>
      <c r="J45" s="5"/>
      <c r="K45" s="5"/>
      <c r="L45" s="5"/>
      <c r="M45" s="5"/>
      <c r="N45" s="5"/>
      <c r="O45" s="5"/>
      <c r="P45" s="5"/>
      <c r="Q45" s="5"/>
      <c r="R45" s="5"/>
      <c r="S45" s="65"/>
      <c r="T45" s="65"/>
      <c r="U45" s="66"/>
      <c r="V45" s="69"/>
      <c r="W45" s="69"/>
      <c r="X45" s="69"/>
    </row>
    <row r="46" spans="2:24" ht="14.25" x14ac:dyDescent="0.2">
      <c r="B46" s="98"/>
      <c r="C46" s="82" t="s">
        <v>264</v>
      </c>
      <c r="D46" s="83"/>
      <c r="E46" s="84"/>
      <c r="F46" s="16" t="s">
        <v>5</v>
      </c>
      <c r="G46" s="5"/>
      <c r="H46" s="5"/>
      <c r="I46" s="5"/>
      <c r="J46" s="5">
        <v>1</v>
      </c>
      <c r="K46" s="5">
        <v>1</v>
      </c>
      <c r="L46" s="5"/>
      <c r="M46" s="5"/>
      <c r="N46" s="5"/>
      <c r="O46" s="5"/>
      <c r="P46" s="5"/>
      <c r="Q46" s="5"/>
      <c r="R46" s="5"/>
      <c r="S46" s="94">
        <f>IFERROR(SUM(G47:R47)/SUM(G46:R46),"")</f>
        <v>0</v>
      </c>
      <c r="T46" s="94"/>
      <c r="U46" s="72">
        <v>1</v>
      </c>
      <c r="V46" s="68" t="s">
        <v>32</v>
      </c>
      <c r="W46" s="68" t="s">
        <v>27</v>
      </c>
      <c r="X46" s="68"/>
    </row>
    <row r="47" spans="2:24" ht="28.9" customHeight="1" thickBot="1" x14ac:dyDescent="0.25">
      <c r="B47" s="98"/>
      <c r="C47" s="85"/>
      <c r="D47" s="86"/>
      <c r="E47" s="87"/>
      <c r="F47" s="12" t="s">
        <v>6</v>
      </c>
      <c r="G47" s="5"/>
      <c r="H47" s="5"/>
      <c r="I47" s="5"/>
      <c r="J47" s="5"/>
      <c r="K47" s="5"/>
      <c r="L47" s="5"/>
      <c r="M47" s="5"/>
      <c r="N47" s="5"/>
      <c r="O47" s="5"/>
      <c r="P47" s="5"/>
      <c r="Q47" s="5"/>
      <c r="R47" s="5"/>
      <c r="S47" s="65"/>
      <c r="T47" s="65"/>
      <c r="U47" s="66"/>
      <c r="V47" s="69"/>
      <c r="W47" s="69"/>
      <c r="X47" s="69"/>
    </row>
    <row r="48" spans="2:24" ht="24" customHeight="1" x14ac:dyDescent="0.2">
      <c r="B48" s="98"/>
      <c r="C48" s="82" t="s">
        <v>185</v>
      </c>
      <c r="D48" s="83"/>
      <c r="E48" s="84"/>
      <c r="F48" s="16" t="s">
        <v>5</v>
      </c>
      <c r="G48" s="5"/>
      <c r="H48" s="5"/>
      <c r="I48" s="5"/>
      <c r="J48" s="5"/>
      <c r="K48" s="5">
        <v>1</v>
      </c>
      <c r="L48" s="5"/>
      <c r="M48" s="5"/>
      <c r="N48" s="5"/>
      <c r="O48" s="5"/>
      <c r="P48" s="5">
        <v>1</v>
      </c>
      <c r="Q48" s="5"/>
      <c r="R48" s="5"/>
      <c r="S48" s="94">
        <f>IFERROR(SUM(G49:R49)/SUM(G48:R48),"")</f>
        <v>0</v>
      </c>
      <c r="T48" s="94"/>
      <c r="U48" s="72">
        <v>1</v>
      </c>
      <c r="V48" s="68" t="s">
        <v>26</v>
      </c>
      <c r="W48" s="68" t="s">
        <v>27</v>
      </c>
      <c r="X48" s="68"/>
    </row>
    <row r="49" spans="2:24" ht="24" customHeight="1" x14ac:dyDescent="0.2">
      <c r="B49" s="98"/>
      <c r="C49" s="85"/>
      <c r="D49" s="86"/>
      <c r="E49" s="87"/>
      <c r="F49" s="12" t="s">
        <v>6</v>
      </c>
      <c r="G49" s="5"/>
      <c r="H49" s="5"/>
      <c r="I49" s="5"/>
      <c r="J49" s="5"/>
      <c r="K49" s="5"/>
      <c r="L49" s="5"/>
      <c r="M49" s="5"/>
      <c r="N49" s="5"/>
      <c r="O49" s="5"/>
      <c r="P49" s="5"/>
      <c r="Q49" s="5"/>
      <c r="R49" s="5"/>
      <c r="S49" s="65"/>
      <c r="T49" s="65"/>
      <c r="U49" s="66"/>
      <c r="V49" s="69"/>
      <c r="W49" s="69"/>
      <c r="X49" s="69"/>
    </row>
    <row r="50" spans="2:24" ht="24" customHeight="1" x14ac:dyDescent="0.2">
      <c r="B50" s="98"/>
      <c r="C50" s="101" t="s">
        <v>52</v>
      </c>
      <c r="D50" s="101"/>
      <c r="E50" s="101"/>
      <c r="F50" s="11" t="s">
        <v>5</v>
      </c>
      <c r="G50" s="5"/>
      <c r="H50" s="5"/>
      <c r="I50" s="5">
        <v>1</v>
      </c>
      <c r="J50" s="5">
        <v>1</v>
      </c>
      <c r="K50" s="5">
        <v>1</v>
      </c>
      <c r="L50" s="5">
        <v>1</v>
      </c>
      <c r="M50" s="5">
        <v>1</v>
      </c>
      <c r="N50" s="5">
        <v>1</v>
      </c>
      <c r="O50" s="5">
        <v>1</v>
      </c>
      <c r="P50" s="5">
        <v>1</v>
      </c>
      <c r="Q50" s="5"/>
      <c r="R50" s="5"/>
      <c r="S50" s="65">
        <f>IFERROR(SUM(G51:R51)/SUM(G50:R50),"")</f>
        <v>0</v>
      </c>
      <c r="T50" s="65"/>
      <c r="U50" s="66">
        <v>1</v>
      </c>
      <c r="V50" s="69" t="s">
        <v>26</v>
      </c>
      <c r="W50" s="69" t="s">
        <v>27</v>
      </c>
      <c r="X50" s="69"/>
    </row>
    <row r="51" spans="2:24" ht="24" customHeight="1" x14ac:dyDescent="0.2">
      <c r="B51" s="98"/>
      <c r="C51" s="101"/>
      <c r="D51" s="101"/>
      <c r="E51" s="101"/>
      <c r="F51" s="12" t="s">
        <v>6</v>
      </c>
      <c r="G51" s="5"/>
      <c r="H51" s="5"/>
      <c r="I51" s="5"/>
      <c r="J51" s="5"/>
      <c r="K51" s="5"/>
      <c r="L51" s="5"/>
      <c r="M51" s="5"/>
      <c r="N51" s="5"/>
      <c r="O51" s="5"/>
      <c r="P51" s="5"/>
      <c r="Q51" s="5"/>
      <c r="R51" s="5"/>
      <c r="S51" s="65"/>
      <c r="T51" s="65"/>
      <c r="U51" s="66"/>
      <c r="V51" s="69"/>
      <c r="W51" s="69"/>
      <c r="X51" s="69"/>
    </row>
    <row r="52" spans="2:24" ht="16.5" customHeight="1" x14ac:dyDescent="0.2">
      <c r="B52" s="98"/>
      <c r="C52" s="104" t="s">
        <v>201</v>
      </c>
      <c r="D52" s="101"/>
      <c r="E52" s="101"/>
      <c r="F52" s="11" t="s">
        <v>5</v>
      </c>
      <c r="G52" s="5"/>
      <c r="H52" s="4"/>
      <c r="I52" s="4">
        <v>1</v>
      </c>
      <c r="J52" s="5">
        <v>1</v>
      </c>
      <c r="K52" s="5">
        <v>1</v>
      </c>
      <c r="L52" s="5">
        <v>1</v>
      </c>
      <c r="M52" s="5">
        <v>1</v>
      </c>
      <c r="N52" s="5">
        <v>1</v>
      </c>
      <c r="O52" s="5">
        <v>1</v>
      </c>
      <c r="P52" s="5">
        <v>1</v>
      </c>
      <c r="Q52" s="5"/>
      <c r="R52" s="4"/>
      <c r="S52" s="65">
        <f>IFERROR(SUM(G53:R53)/SUM(G52:R52),"")</f>
        <v>0</v>
      </c>
      <c r="T52" s="65"/>
      <c r="U52" s="66">
        <v>0.8</v>
      </c>
      <c r="V52" s="69" t="s">
        <v>29</v>
      </c>
      <c r="W52" s="69" t="s">
        <v>27</v>
      </c>
      <c r="X52" s="69"/>
    </row>
    <row r="53" spans="2:24" ht="30" customHeight="1" x14ac:dyDescent="0.2">
      <c r="B53" s="98"/>
      <c r="C53" s="101"/>
      <c r="D53" s="101"/>
      <c r="E53" s="101"/>
      <c r="F53" s="12" t="s">
        <v>6</v>
      </c>
      <c r="G53" s="5"/>
      <c r="H53" s="5"/>
      <c r="I53" s="5"/>
      <c r="J53" s="5"/>
      <c r="K53" s="5"/>
      <c r="L53" s="5"/>
      <c r="M53" s="5"/>
      <c r="N53" s="5"/>
      <c r="O53" s="5"/>
      <c r="P53" s="5"/>
      <c r="Q53" s="5"/>
      <c r="R53" s="5"/>
      <c r="S53" s="65"/>
      <c r="T53" s="65"/>
      <c r="U53" s="66"/>
      <c r="V53" s="69"/>
      <c r="W53" s="69"/>
      <c r="X53" s="69"/>
    </row>
    <row r="54" spans="2:24" ht="30" customHeight="1" x14ac:dyDescent="0.2">
      <c r="B54" s="98"/>
      <c r="C54" s="82" t="s">
        <v>202</v>
      </c>
      <c r="D54" s="83"/>
      <c r="E54" s="84"/>
      <c r="F54" s="11" t="s">
        <v>5</v>
      </c>
      <c r="G54" s="5"/>
      <c r="H54" s="5"/>
      <c r="I54" s="5">
        <v>1</v>
      </c>
      <c r="J54" s="5">
        <v>1</v>
      </c>
      <c r="K54" s="5">
        <v>1</v>
      </c>
      <c r="L54" s="5">
        <v>1</v>
      </c>
      <c r="M54" s="5">
        <v>1</v>
      </c>
      <c r="N54" s="5">
        <v>1</v>
      </c>
      <c r="O54" s="5">
        <v>1</v>
      </c>
      <c r="P54" s="5"/>
      <c r="Q54" s="5"/>
      <c r="R54" s="5"/>
      <c r="S54" s="65">
        <f>IFERROR(SUM(G55:R55)/SUM(G54:R54),"")</f>
        <v>0</v>
      </c>
      <c r="T54" s="65"/>
      <c r="U54" s="70">
        <v>1</v>
      </c>
      <c r="V54" s="153" t="s">
        <v>29</v>
      </c>
      <c r="W54" s="69" t="s">
        <v>27</v>
      </c>
      <c r="X54" s="69"/>
    </row>
    <row r="55" spans="2:24" ht="30" customHeight="1" x14ac:dyDescent="0.2">
      <c r="B55" s="98"/>
      <c r="C55" s="85"/>
      <c r="D55" s="86"/>
      <c r="E55" s="87"/>
      <c r="F55" s="12" t="s">
        <v>6</v>
      </c>
      <c r="G55" s="5"/>
      <c r="H55" s="5"/>
      <c r="I55" s="5"/>
      <c r="J55" s="5"/>
      <c r="K55" s="5"/>
      <c r="L55" s="5"/>
      <c r="M55" s="5"/>
      <c r="N55" s="5"/>
      <c r="O55" s="5"/>
      <c r="P55" s="5"/>
      <c r="Q55" s="5"/>
      <c r="R55" s="5"/>
      <c r="S55" s="65"/>
      <c r="T55" s="65"/>
      <c r="U55" s="71"/>
      <c r="V55" s="154"/>
      <c r="W55" s="69"/>
      <c r="X55" s="69"/>
    </row>
    <row r="56" spans="2:24" ht="14.25" customHeight="1" x14ac:dyDescent="0.2">
      <c r="B56" s="98"/>
      <c r="C56" s="104" t="s">
        <v>203</v>
      </c>
      <c r="D56" s="101"/>
      <c r="E56" s="101"/>
      <c r="F56" s="11" t="s">
        <v>5</v>
      </c>
      <c r="G56" s="4"/>
      <c r="H56" s="5"/>
      <c r="I56" s="5"/>
      <c r="J56" s="4">
        <v>1</v>
      </c>
      <c r="K56" s="5">
        <v>1</v>
      </c>
      <c r="L56" s="4">
        <v>1</v>
      </c>
      <c r="M56" s="5">
        <v>1</v>
      </c>
      <c r="N56" s="4">
        <v>1</v>
      </c>
      <c r="O56" s="5">
        <v>1</v>
      </c>
      <c r="P56" s="5">
        <v>1</v>
      </c>
      <c r="Q56" s="4"/>
      <c r="R56" s="5"/>
      <c r="S56" s="65">
        <f>IFERROR(SUM(G57:R57)/SUM(G56:R56),"")</f>
        <v>0</v>
      </c>
      <c r="T56" s="65"/>
      <c r="U56" s="66">
        <v>0.8</v>
      </c>
      <c r="V56" s="69" t="s">
        <v>31</v>
      </c>
      <c r="W56" s="69" t="s">
        <v>27</v>
      </c>
      <c r="X56" s="69"/>
    </row>
    <row r="57" spans="2:24" ht="33" customHeight="1" thickBot="1" x14ac:dyDescent="0.25">
      <c r="B57" s="99"/>
      <c r="C57" s="105"/>
      <c r="D57" s="105"/>
      <c r="E57" s="105"/>
      <c r="F57" s="17" t="s">
        <v>6</v>
      </c>
      <c r="G57" s="9"/>
      <c r="H57" s="9"/>
      <c r="I57" s="9"/>
      <c r="J57" s="9"/>
      <c r="K57" s="9"/>
      <c r="L57" s="9"/>
      <c r="M57" s="9"/>
      <c r="N57" s="9"/>
      <c r="O57" s="9"/>
      <c r="P57" s="9"/>
      <c r="Q57" s="9"/>
      <c r="R57" s="9"/>
      <c r="S57" s="95"/>
      <c r="T57" s="95"/>
      <c r="U57" s="75"/>
      <c r="V57" s="74"/>
      <c r="W57" s="74"/>
      <c r="X57" s="74"/>
    </row>
    <row r="58" spans="2:24" ht="22.15" customHeight="1" x14ac:dyDescent="0.2">
      <c r="B58" s="97" t="s">
        <v>18</v>
      </c>
      <c r="C58" s="100" t="s">
        <v>204</v>
      </c>
      <c r="D58" s="100"/>
      <c r="E58" s="100"/>
      <c r="F58" s="16" t="s">
        <v>5</v>
      </c>
      <c r="G58" s="8">
        <v>1</v>
      </c>
      <c r="H58" s="8">
        <v>1</v>
      </c>
      <c r="I58" s="8">
        <v>1</v>
      </c>
      <c r="J58" s="8">
        <v>1</v>
      </c>
      <c r="K58" s="8">
        <v>1</v>
      </c>
      <c r="L58" s="8">
        <v>1</v>
      </c>
      <c r="M58" s="8">
        <v>1</v>
      </c>
      <c r="N58" s="8">
        <v>1</v>
      </c>
      <c r="O58" s="8">
        <v>1</v>
      </c>
      <c r="P58" s="8">
        <v>1</v>
      </c>
      <c r="Q58" s="8">
        <v>1</v>
      </c>
      <c r="R58" s="8">
        <v>1</v>
      </c>
      <c r="S58" s="94">
        <f>IFERROR(SUM(G59:R59)/SUM(G58:R58),"")</f>
        <v>0</v>
      </c>
      <c r="T58" s="94"/>
      <c r="U58" s="72">
        <v>0.8</v>
      </c>
      <c r="V58" s="72" t="s">
        <v>32</v>
      </c>
      <c r="W58" s="73" t="s">
        <v>27</v>
      </c>
      <c r="X58" s="73"/>
    </row>
    <row r="59" spans="2:24" ht="19.5" customHeight="1" x14ac:dyDescent="0.2">
      <c r="B59" s="98"/>
      <c r="C59" s="101"/>
      <c r="D59" s="101"/>
      <c r="E59" s="101"/>
      <c r="F59" s="12" t="s">
        <v>6</v>
      </c>
      <c r="G59" s="5"/>
      <c r="H59" s="5"/>
      <c r="I59" s="5"/>
      <c r="J59" s="5"/>
      <c r="K59" s="5"/>
      <c r="L59" s="5"/>
      <c r="M59" s="5"/>
      <c r="N59" s="5"/>
      <c r="O59" s="5"/>
      <c r="P59" s="5"/>
      <c r="Q59" s="5"/>
      <c r="R59" s="5"/>
      <c r="S59" s="65"/>
      <c r="T59" s="65"/>
      <c r="U59" s="66"/>
      <c r="V59" s="66"/>
      <c r="W59" s="67"/>
      <c r="X59" s="67"/>
    </row>
    <row r="60" spans="2:24" ht="22.15" customHeight="1" x14ac:dyDescent="0.2">
      <c r="B60" s="98"/>
      <c r="C60" s="101" t="s">
        <v>205</v>
      </c>
      <c r="D60" s="101"/>
      <c r="E60" s="101"/>
      <c r="F60" s="11" t="s">
        <v>5</v>
      </c>
      <c r="G60" s="5"/>
      <c r="H60" s="5">
        <v>1</v>
      </c>
      <c r="I60" s="5"/>
      <c r="J60" s="5"/>
      <c r="K60" s="5"/>
      <c r="L60" s="5">
        <v>1</v>
      </c>
      <c r="M60" s="5"/>
      <c r="N60" s="5"/>
      <c r="O60" s="5"/>
      <c r="P60" s="5">
        <v>1</v>
      </c>
      <c r="Q60" s="5"/>
      <c r="R60" s="5"/>
      <c r="S60" s="65">
        <f>IFERROR(SUM(G61:R61)/SUM(G60:R60),"")</f>
        <v>0</v>
      </c>
      <c r="T60" s="65"/>
      <c r="U60" s="66">
        <v>0.8</v>
      </c>
      <c r="V60" s="66" t="s">
        <v>32</v>
      </c>
      <c r="W60" s="67" t="s">
        <v>27</v>
      </c>
      <c r="X60" s="67"/>
    </row>
    <row r="61" spans="2:24" ht="22.15" customHeight="1" x14ac:dyDescent="0.2">
      <c r="B61" s="98"/>
      <c r="C61" s="101"/>
      <c r="D61" s="101"/>
      <c r="E61" s="101"/>
      <c r="F61" s="12" t="s">
        <v>6</v>
      </c>
      <c r="G61" s="5"/>
      <c r="H61" s="5"/>
      <c r="I61" s="5"/>
      <c r="J61" s="5"/>
      <c r="K61" s="5"/>
      <c r="L61" s="5"/>
      <c r="M61" s="5"/>
      <c r="N61" s="5"/>
      <c r="O61" s="5"/>
      <c r="P61" s="5"/>
      <c r="Q61" s="5"/>
      <c r="R61" s="5"/>
      <c r="S61" s="65"/>
      <c r="T61" s="65"/>
      <c r="U61" s="66"/>
      <c r="V61" s="66"/>
      <c r="W61" s="67"/>
      <c r="X61" s="67"/>
    </row>
    <row r="62" spans="2:24" ht="22.15" customHeight="1" x14ac:dyDescent="0.2">
      <c r="B62" s="98"/>
      <c r="C62" s="101" t="s">
        <v>206</v>
      </c>
      <c r="D62" s="101"/>
      <c r="E62" s="101"/>
      <c r="F62" s="11" t="s">
        <v>5</v>
      </c>
      <c r="G62" s="5"/>
      <c r="H62" s="5"/>
      <c r="I62" s="5"/>
      <c r="J62" s="5"/>
      <c r="K62" s="5"/>
      <c r="L62" s="5"/>
      <c r="M62" s="5">
        <v>1</v>
      </c>
      <c r="N62" s="5"/>
      <c r="O62" s="5"/>
      <c r="P62" s="5"/>
      <c r="Q62" s="5"/>
      <c r="R62" s="5"/>
      <c r="S62" s="65">
        <f>IFERROR(SUM(G63:R63)/SUM(G62:R62),"")</f>
        <v>0</v>
      </c>
      <c r="T62" s="65"/>
      <c r="U62" s="66">
        <v>0.9</v>
      </c>
      <c r="V62" s="66" t="s">
        <v>33</v>
      </c>
      <c r="W62" s="67" t="s">
        <v>27</v>
      </c>
      <c r="X62" s="67"/>
    </row>
    <row r="63" spans="2:24" ht="22.15" customHeight="1" x14ac:dyDescent="0.2">
      <c r="B63" s="98"/>
      <c r="C63" s="101"/>
      <c r="D63" s="101"/>
      <c r="E63" s="101"/>
      <c r="F63" s="12" t="s">
        <v>6</v>
      </c>
      <c r="G63" s="5"/>
      <c r="H63" s="5"/>
      <c r="I63" s="5"/>
      <c r="J63" s="5"/>
      <c r="K63" s="5"/>
      <c r="L63" s="5"/>
      <c r="M63" s="5"/>
      <c r="N63" s="5"/>
      <c r="O63" s="5"/>
      <c r="P63" s="5"/>
      <c r="Q63" s="5"/>
      <c r="R63" s="5"/>
      <c r="S63" s="65"/>
      <c r="T63" s="65"/>
      <c r="U63" s="66"/>
      <c r="V63" s="66"/>
      <c r="W63" s="67"/>
      <c r="X63" s="67"/>
    </row>
    <row r="64" spans="2:24" ht="22.15" customHeight="1" x14ac:dyDescent="0.2">
      <c r="B64" s="98"/>
      <c r="C64" s="101" t="s">
        <v>207</v>
      </c>
      <c r="D64" s="101"/>
      <c r="E64" s="101"/>
      <c r="F64" s="11" t="s">
        <v>5</v>
      </c>
      <c r="G64" s="5"/>
      <c r="H64" s="5"/>
      <c r="I64" s="5">
        <v>1</v>
      </c>
      <c r="J64" s="5"/>
      <c r="K64" s="5"/>
      <c r="L64" s="5">
        <v>1</v>
      </c>
      <c r="M64" s="5"/>
      <c r="N64" s="5"/>
      <c r="O64" s="5">
        <v>1</v>
      </c>
      <c r="P64" s="5"/>
      <c r="Q64" s="5"/>
      <c r="R64" s="5">
        <v>1</v>
      </c>
      <c r="S64" s="65">
        <f>IFERROR(SUM(G65:R65)/SUM(G64:R64),"")</f>
        <v>0</v>
      </c>
      <c r="T64" s="65"/>
      <c r="U64" s="66">
        <v>0.9</v>
      </c>
      <c r="V64" s="66" t="s">
        <v>33</v>
      </c>
      <c r="W64" s="67" t="s">
        <v>27</v>
      </c>
      <c r="X64" s="67"/>
    </row>
    <row r="65" spans="2:24" ht="22.15" customHeight="1" x14ac:dyDescent="0.2">
      <c r="B65" s="98"/>
      <c r="C65" s="101"/>
      <c r="D65" s="101"/>
      <c r="E65" s="101"/>
      <c r="F65" s="12" t="s">
        <v>6</v>
      </c>
      <c r="G65" s="5"/>
      <c r="H65" s="5"/>
      <c r="I65" s="5"/>
      <c r="J65" s="5"/>
      <c r="K65" s="5"/>
      <c r="L65" s="5"/>
      <c r="M65" s="5"/>
      <c r="N65" s="5"/>
      <c r="O65" s="5"/>
      <c r="P65" s="5"/>
      <c r="Q65" s="5"/>
      <c r="R65" s="5"/>
      <c r="S65" s="65"/>
      <c r="T65" s="65"/>
      <c r="U65" s="66"/>
      <c r="V65" s="66"/>
      <c r="W65" s="67"/>
      <c r="X65" s="67"/>
    </row>
    <row r="66" spans="2:24" ht="22.15" customHeight="1" x14ac:dyDescent="0.2">
      <c r="B66" s="98"/>
      <c r="C66" s="101" t="s">
        <v>208</v>
      </c>
      <c r="D66" s="101"/>
      <c r="E66" s="101"/>
      <c r="F66" s="11" t="s">
        <v>5</v>
      </c>
      <c r="G66" s="5"/>
      <c r="H66" s="5"/>
      <c r="I66" s="5"/>
      <c r="J66" s="5"/>
      <c r="K66" s="5"/>
      <c r="L66" s="5">
        <v>1</v>
      </c>
      <c r="M66" s="5"/>
      <c r="N66" s="5"/>
      <c r="O66" s="5"/>
      <c r="P66" s="5"/>
      <c r="Q66" s="5"/>
      <c r="R66" s="5"/>
      <c r="S66" s="65">
        <f>IFERROR(SUM(G67:R67)/SUM(G66:R66),"")</f>
        <v>0</v>
      </c>
      <c r="T66" s="65"/>
      <c r="U66" s="66">
        <v>0.7</v>
      </c>
      <c r="V66" s="66" t="s">
        <v>32</v>
      </c>
      <c r="W66" s="67" t="s">
        <v>27</v>
      </c>
      <c r="X66" s="67"/>
    </row>
    <row r="67" spans="2:24" ht="22.15" customHeight="1" x14ac:dyDescent="0.2">
      <c r="B67" s="98"/>
      <c r="C67" s="101"/>
      <c r="D67" s="101"/>
      <c r="E67" s="101"/>
      <c r="F67" s="12" t="s">
        <v>6</v>
      </c>
      <c r="G67" s="5"/>
      <c r="H67" s="5"/>
      <c r="I67" s="5"/>
      <c r="J67" s="5"/>
      <c r="K67" s="5"/>
      <c r="L67" s="5"/>
      <c r="M67" s="5"/>
      <c r="N67" s="5"/>
      <c r="O67" s="5"/>
      <c r="P67" s="5"/>
      <c r="Q67" s="5"/>
      <c r="R67" s="5"/>
      <c r="S67" s="65"/>
      <c r="T67" s="65"/>
      <c r="U67" s="66"/>
      <c r="V67" s="66"/>
      <c r="W67" s="67"/>
      <c r="X67" s="67"/>
    </row>
    <row r="68" spans="2:24" ht="22.15" customHeight="1" x14ac:dyDescent="0.2">
      <c r="B68" s="98"/>
      <c r="C68" s="101" t="s">
        <v>209</v>
      </c>
      <c r="D68" s="101"/>
      <c r="E68" s="101"/>
      <c r="F68" s="11" t="s">
        <v>5</v>
      </c>
      <c r="G68" s="5"/>
      <c r="H68" s="5"/>
      <c r="I68" s="5"/>
      <c r="J68" s="5"/>
      <c r="K68" s="5">
        <v>1</v>
      </c>
      <c r="L68" s="5">
        <v>1</v>
      </c>
      <c r="M68" s="5"/>
      <c r="N68" s="5"/>
      <c r="O68" s="5"/>
      <c r="P68" s="5"/>
      <c r="Q68" s="5"/>
      <c r="R68" s="5"/>
      <c r="S68" s="65">
        <f>IFERROR(SUM(G69:R69)/SUM(G68:R68),"")</f>
        <v>0</v>
      </c>
      <c r="T68" s="65"/>
      <c r="U68" s="66">
        <v>0.9</v>
      </c>
      <c r="V68" s="66" t="s">
        <v>34</v>
      </c>
      <c r="W68" s="67" t="s">
        <v>13</v>
      </c>
      <c r="X68" s="67"/>
    </row>
    <row r="69" spans="2:24" ht="22.15" customHeight="1" thickBot="1" x14ac:dyDescent="0.25">
      <c r="B69" s="99"/>
      <c r="C69" s="105"/>
      <c r="D69" s="105"/>
      <c r="E69" s="105"/>
      <c r="F69" s="17" t="s">
        <v>6</v>
      </c>
      <c r="G69" s="9"/>
      <c r="H69" s="9"/>
      <c r="I69" s="9"/>
      <c r="J69" s="9"/>
      <c r="K69" s="9"/>
      <c r="L69" s="9"/>
      <c r="M69" s="9"/>
      <c r="N69" s="9"/>
      <c r="O69" s="9"/>
      <c r="P69" s="9"/>
      <c r="Q69" s="9"/>
      <c r="R69" s="9"/>
      <c r="S69" s="95"/>
      <c r="T69" s="95"/>
      <c r="U69" s="75"/>
      <c r="V69" s="75"/>
      <c r="W69" s="76"/>
      <c r="X69" s="76"/>
    </row>
    <row r="70" spans="2:24" ht="22.15" customHeight="1" x14ac:dyDescent="0.2">
      <c r="B70" s="97" t="s">
        <v>45</v>
      </c>
      <c r="C70" s="100" t="s">
        <v>276</v>
      </c>
      <c r="D70" s="100"/>
      <c r="E70" s="100"/>
      <c r="F70" s="11" t="s">
        <v>5</v>
      </c>
      <c r="G70" s="8"/>
      <c r="H70" s="8">
        <v>1</v>
      </c>
      <c r="I70" s="8"/>
      <c r="J70" s="8"/>
      <c r="K70" s="8"/>
      <c r="L70" s="8"/>
      <c r="M70" s="8"/>
      <c r="N70" s="8"/>
      <c r="O70" s="8"/>
      <c r="P70" s="8"/>
      <c r="Q70" s="8"/>
      <c r="R70" s="8"/>
      <c r="S70" s="94">
        <f t="shared" ref="S70" si="0">IFERROR(SUM(G71:R71)/SUM(G70:R70),"")</f>
        <v>0</v>
      </c>
      <c r="T70" s="94"/>
      <c r="U70" s="72">
        <v>0.9</v>
      </c>
      <c r="V70" s="72" t="s">
        <v>34</v>
      </c>
      <c r="W70" s="73" t="s">
        <v>13</v>
      </c>
      <c r="X70" s="73"/>
    </row>
    <row r="71" spans="2:24" ht="34.9" customHeight="1" thickBot="1" x14ac:dyDescent="0.25">
      <c r="B71" s="98"/>
      <c r="C71" s="101"/>
      <c r="D71" s="101"/>
      <c r="E71" s="101"/>
      <c r="F71" s="17" t="s">
        <v>6</v>
      </c>
      <c r="G71" s="5"/>
      <c r="H71" s="5"/>
      <c r="I71" s="5"/>
      <c r="J71" s="5"/>
      <c r="K71" s="5"/>
      <c r="L71" s="5"/>
      <c r="M71" s="5"/>
      <c r="N71" s="5"/>
      <c r="O71" s="5"/>
      <c r="P71" s="5"/>
      <c r="Q71" s="5"/>
      <c r="R71" s="5"/>
      <c r="S71" s="65"/>
      <c r="T71" s="65"/>
      <c r="U71" s="66"/>
      <c r="V71" s="66"/>
      <c r="W71" s="67"/>
      <c r="X71" s="67"/>
    </row>
    <row r="72" spans="2:24" ht="22.15" customHeight="1" x14ac:dyDescent="0.2">
      <c r="B72" s="98"/>
      <c r="C72" s="101" t="s">
        <v>287</v>
      </c>
      <c r="D72" s="101"/>
      <c r="E72" s="101"/>
      <c r="F72" s="11" t="s">
        <v>5</v>
      </c>
      <c r="G72" s="5"/>
      <c r="H72" s="5">
        <v>1</v>
      </c>
      <c r="I72" s="5"/>
      <c r="J72" s="5"/>
      <c r="K72" s="5"/>
      <c r="L72" s="5"/>
      <c r="M72" s="5"/>
      <c r="N72" s="5"/>
      <c r="O72" s="5"/>
      <c r="P72" s="5"/>
      <c r="Q72" s="5"/>
      <c r="R72" s="5"/>
      <c r="S72" s="65">
        <f t="shared" ref="S72" si="1">IFERROR(SUM(G73:R73)/SUM(G72:R72),"")</f>
        <v>0</v>
      </c>
      <c r="T72" s="65"/>
      <c r="U72" s="66">
        <v>0.9</v>
      </c>
      <c r="V72" s="66" t="s">
        <v>34</v>
      </c>
      <c r="W72" s="67" t="s">
        <v>13</v>
      </c>
      <c r="X72" s="67"/>
    </row>
    <row r="73" spans="2:24" ht="22.15" customHeight="1" thickBot="1" x14ac:dyDescent="0.25">
      <c r="B73" s="98"/>
      <c r="C73" s="101"/>
      <c r="D73" s="101"/>
      <c r="E73" s="101"/>
      <c r="F73" s="17" t="s">
        <v>6</v>
      </c>
      <c r="G73" s="5"/>
      <c r="H73" s="5"/>
      <c r="I73" s="5"/>
      <c r="J73" s="5"/>
      <c r="K73" s="5"/>
      <c r="L73" s="5"/>
      <c r="M73" s="5"/>
      <c r="N73" s="5"/>
      <c r="O73" s="5"/>
      <c r="P73" s="5"/>
      <c r="Q73" s="5"/>
      <c r="R73" s="5"/>
      <c r="S73" s="65"/>
      <c r="T73" s="65"/>
      <c r="U73" s="66"/>
      <c r="V73" s="66"/>
      <c r="W73" s="67"/>
      <c r="X73" s="67"/>
    </row>
    <row r="74" spans="2:24" ht="22.15" customHeight="1" x14ac:dyDescent="0.2">
      <c r="B74" s="98"/>
      <c r="C74" s="101" t="s">
        <v>277</v>
      </c>
      <c r="D74" s="101"/>
      <c r="E74" s="101"/>
      <c r="F74" s="11" t="s">
        <v>5</v>
      </c>
      <c r="G74" s="5"/>
      <c r="H74" s="5"/>
      <c r="I74" s="5">
        <v>1</v>
      </c>
      <c r="J74" s="5">
        <v>1</v>
      </c>
      <c r="K74" s="5"/>
      <c r="L74" s="5"/>
      <c r="M74" s="5"/>
      <c r="N74" s="5"/>
      <c r="O74" s="5"/>
      <c r="P74" s="5"/>
      <c r="Q74" s="5"/>
      <c r="R74" s="5"/>
      <c r="S74" s="65">
        <f t="shared" ref="S74" si="2">IFERROR(SUM(G75:R75)/SUM(G74:R74),"")</f>
        <v>0</v>
      </c>
      <c r="T74" s="65"/>
      <c r="U74" s="66">
        <v>0.9</v>
      </c>
      <c r="V74" s="66" t="s">
        <v>34</v>
      </c>
      <c r="W74" s="67" t="s">
        <v>13</v>
      </c>
      <c r="X74" s="67"/>
    </row>
    <row r="75" spans="2:24" ht="22.15" customHeight="1" thickBot="1" x14ac:dyDescent="0.25">
      <c r="B75" s="98"/>
      <c r="C75" s="101"/>
      <c r="D75" s="101"/>
      <c r="E75" s="101"/>
      <c r="F75" s="17" t="s">
        <v>6</v>
      </c>
      <c r="G75" s="5"/>
      <c r="H75" s="5"/>
      <c r="I75" s="5"/>
      <c r="J75" s="5"/>
      <c r="K75" s="5"/>
      <c r="L75" s="5"/>
      <c r="M75" s="5"/>
      <c r="N75" s="5"/>
      <c r="O75" s="5"/>
      <c r="P75" s="5"/>
      <c r="Q75" s="5"/>
      <c r="R75" s="5"/>
      <c r="S75" s="65"/>
      <c r="T75" s="65"/>
      <c r="U75" s="66"/>
      <c r="V75" s="66"/>
      <c r="W75" s="67"/>
      <c r="X75" s="67"/>
    </row>
    <row r="76" spans="2:24" ht="22.15" customHeight="1" x14ac:dyDescent="0.2">
      <c r="B76" s="98"/>
      <c r="C76" s="101" t="s">
        <v>278</v>
      </c>
      <c r="D76" s="101"/>
      <c r="E76" s="101"/>
      <c r="F76" s="11" t="s">
        <v>5</v>
      </c>
      <c r="G76" s="5"/>
      <c r="H76" s="5">
        <v>1</v>
      </c>
      <c r="I76" s="5"/>
      <c r="J76" s="5"/>
      <c r="K76" s="5"/>
      <c r="L76" s="5"/>
      <c r="M76" s="5"/>
      <c r="N76" s="5"/>
      <c r="O76" s="5"/>
      <c r="P76" s="5"/>
      <c r="Q76" s="5"/>
      <c r="R76" s="5"/>
      <c r="S76" s="65">
        <f t="shared" ref="S76" si="3">IFERROR(SUM(G77:R77)/SUM(G76:R76),"")</f>
        <v>0</v>
      </c>
      <c r="T76" s="65"/>
      <c r="U76" s="66">
        <v>0.9</v>
      </c>
      <c r="V76" s="66" t="s">
        <v>34</v>
      </c>
      <c r="W76" s="67" t="s">
        <v>13</v>
      </c>
      <c r="X76" s="67"/>
    </row>
    <row r="77" spans="2:24" ht="22.15" customHeight="1" thickBot="1" x14ac:dyDescent="0.25">
      <c r="B77" s="98"/>
      <c r="C77" s="101"/>
      <c r="D77" s="101"/>
      <c r="E77" s="101"/>
      <c r="F77" s="17" t="s">
        <v>6</v>
      </c>
      <c r="G77" s="5"/>
      <c r="H77" s="5"/>
      <c r="I77" s="5"/>
      <c r="J77" s="5"/>
      <c r="K77" s="5"/>
      <c r="L77" s="5"/>
      <c r="M77" s="5"/>
      <c r="N77" s="5"/>
      <c r="O77" s="5"/>
      <c r="P77" s="5"/>
      <c r="Q77" s="5"/>
      <c r="R77" s="5"/>
      <c r="S77" s="65"/>
      <c r="T77" s="65"/>
      <c r="U77" s="66"/>
      <c r="V77" s="66"/>
      <c r="W77" s="67"/>
      <c r="X77" s="67"/>
    </row>
    <row r="78" spans="2:24" ht="22.15" customHeight="1" x14ac:dyDescent="0.2">
      <c r="B78" s="98"/>
      <c r="C78" s="101" t="s">
        <v>279</v>
      </c>
      <c r="D78" s="101"/>
      <c r="E78" s="101"/>
      <c r="F78" s="11" t="s">
        <v>5</v>
      </c>
      <c r="G78" s="5"/>
      <c r="H78" s="5"/>
      <c r="I78" s="5">
        <v>1</v>
      </c>
      <c r="J78" s="5"/>
      <c r="K78" s="5"/>
      <c r="L78" s="5"/>
      <c r="M78" s="5"/>
      <c r="N78" s="5"/>
      <c r="O78" s="5"/>
      <c r="P78" s="5"/>
      <c r="Q78" s="5"/>
      <c r="R78" s="5"/>
      <c r="S78" s="65">
        <f t="shared" ref="S78" si="4">IFERROR(SUM(G79:R79)/SUM(G78:R78),"")</f>
        <v>0</v>
      </c>
      <c r="T78" s="65"/>
      <c r="U78" s="66">
        <v>0.9</v>
      </c>
      <c r="V78" s="66" t="s">
        <v>34</v>
      </c>
      <c r="W78" s="67" t="s">
        <v>13</v>
      </c>
      <c r="X78" s="67"/>
    </row>
    <row r="79" spans="2:24" ht="22.15" customHeight="1" thickBot="1" x14ac:dyDescent="0.25">
      <c r="B79" s="98"/>
      <c r="C79" s="101"/>
      <c r="D79" s="101"/>
      <c r="E79" s="101"/>
      <c r="F79" s="17" t="s">
        <v>6</v>
      </c>
      <c r="G79" s="5"/>
      <c r="H79" s="5"/>
      <c r="I79" s="5"/>
      <c r="J79" s="5"/>
      <c r="K79" s="5"/>
      <c r="L79" s="5"/>
      <c r="M79" s="5"/>
      <c r="N79" s="5"/>
      <c r="O79" s="5"/>
      <c r="P79" s="5"/>
      <c r="Q79" s="5"/>
      <c r="R79" s="5"/>
      <c r="S79" s="65"/>
      <c r="T79" s="65"/>
      <c r="U79" s="66"/>
      <c r="V79" s="66"/>
      <c r="W79" s="67"/>
      <c r="X79" s="67"/>
    </row>
    <row r="80" spans="2:24" ht="22.15" customHeight="1" x14ac:dyDescent="0.2">
      <c r="B80" s="98"/>
      <c r="C80" s="147" t="s">
        <v>280</v>
      </c>
      <c r="D80" s="147"/>
      <c r="E80" s="147"/>
      <c r="F80" s="11" t="s">
        <v>5</v>
      </c>
      <c r="G80" s="5"/>
      <c r="H80" s="5"/>
      <c r="I80" s="5"/>
      <c r="J80" s="5">
        <v>1</v>
      </c>
      <c r="K80" s="5">
        <v>1</v>
      </c>
      <c r="L80" s="5"/>
      <c r="M80" s="5"/>
      <c r="N80" s="5"/>
      <c r="O80" s="5"/>
      <c r="P80" s="5"/>
      <c r="Q80" s="5"/>
      <c r="R80" s="5"/>
      <c r="S80" s="65">
        <f t="shared" ref="S80" si="5">IFERROR(SUM(G81:R81)/SUM(G80:R80),"")</f>
        <v>0</v>
      </c>
      <c r="T80" s="65"/>
      <c r="U80" s="66">
        <v>0.9</v>
      </c>
      <c r="V80" s="66" t="s">
        <v>34</v>
      </c>
      <c r="W80" s="67" t="s">
        <v>13</v>
      </c>
      <c r="X80" s="67"/>
    </row>
    <row r="81" spans="2:24" ht="22.15" customHeight="1" thickBot="1" x14ac:dyDescent="0.25">
      <c r="B81" s="98"/>
      <c r="C81" s="147"/>
      <c r="D81" s="147"/>
      <c r="E81" s="147"/>
      <c r="F81" s="17" t="s">
        <v>6</v>
      </c>
      <c r="G81" s="5"/>
      <c r="H81" s="5"/>
      <c r="I81" s="5"/>
      <c r="J81" s="5"/>
      <c r="K81" s="5"/>
      <c r="L81" s="5"/>
      <c r="M81" s="5"/>
      <c r="N81" s="5"/>
      <c r="O81" s="5"/>
      <c r="P81" s="5"/>
      <c r="Q81" s="5"/>
      <c r="R81" s="5"/>
      <c r="S81" s="65"/>
      <c r="T81" s="65"/>
      <c r="U81" s="66"/>
      <c r="V81" s="66"/>
      <c r="W81" s="67"/>
      <c r="X81" s="67"/>
    </row>
    <row r="82" spans="2:24" ht="22.15" customHeight="1" x14ac:dyDescent="0.2">
      <c r="B82" s="98"/>
      <c r="C82" s="141" t="s">
        <v>288</v>
      </c>
      <c r="D82" s="142"/>
      <c r="E82" s="143"/>
      <c r="F82" s="11" t="s">
        <v>5</v>
      </c>
      <c r="G82" s="5"/>
      <c r="H82" s="5"/>
      <c r="I82" s="5"/>
      <c r="J82" s="5"/>
      <c r="K82" s="5">
        <v>1</v>
      </c>
      <c r="L82" s="5">
        <v>1</v>
      </c>
      <c r="M82" s="5"/>
      <c r="N82" s="5"/>
      <c r="O82" s="5"/>
      <c r="P82" s="5"/>
      <c r="Q82" s="5"/>
      <c r="R82" s="5"/>
      <c r="S82" s="65">
        <f t="shared" ref="S82" si="6">IFERROR(SUM(G83:R83)/SUM(G82:R82),"")</f>
        <v>0</v>
      </c>
      <c r="T82" s="65"/>
      <c r="U82" s="70">
        <v>0.9</v>
      </c>
      <c r="V82" s="66" t="s">
        <v>34</v>
      </c>
      <c r="W82" s="67" t="s">
        <v>13</v>
      </c>
      <c r="X82" s="67"/>
    </row>
    <row r="83" spans="2:24" ht="22.15" customHeight="1" thickBot="1" x14ac:dyDescent="0.25">
      <c r="B83" s="98"/>
      <c r="C83" s="144"/>
      <c r="D83" s="145"/>
      <c r="E83" s="146"/>
      <c r="F83" s="17" t="s">
        <v>6</v>
      </c>
      <c r="G83" s="5"/>
      <c r="H83" s="5"/>
      <c r="I83" s="5"/>
      <c r="J83" s="5"/>
      <c r="K83" s="5"/>
      <c r="L83" s="5"/>
      <c r="M83" s="5"/>
      <c r="N83" s="5"/>
      <c r="O83" s="5"/>
      <c r="P83" s="5"/>
      <c r="Q83" s="5"/>
      <c r="R83" s="5"/>
      <c r="S83" s="65"/>
      <c r="T83" s="65"/>
      <c r="U83" s="71"/>
      <c r="V83" s="66"/>
      <c r="W83" s="67"/>
      <c r="X83" s="67"/>
    </row>
    <row r="84" spans="2:24" ht="22.15" customHeight="1" x14ac:dyDescent="0.2">
      <c r="B84" s="98"/>
      <c r="C84" s="141" t="s">
        <v>289</v>
      </c>
      <c r="D84" s="142"/>
      <c r="E84" s="143"/>
      <c r="F84" s="11" t="s">
        <v>5</v>
      </c>
      <c r="G84" s="5"/>
      <c r="H84" s="5"/>
      <c r="I84" s="5"/>
      <c r="J84" s="5"/>
      <c r="K84" s="5">
        <v>1</v>
      </c>
      <c r="L84" s="5"/>
      <c r="M84" s="5"/>
      <c r="N84" s="5"/>
      <c r="O84" s="5"/>
      <c r="P84" s="5"/>
      <c r="Q84" s="5"/>
      <c r="R84" s="5"/>
      <c r="S84" s="65">
        <f t="shared" ref="S84" si="7">IFERROR(SUM(G85:R85)/SUM(G84:R84),"")</f>
        <v>0</v>
      </c>
      <c r="T84" s="65"/>
      <c r="U84" s="70">
        <v>0.8</v>
      </c>
      <c r="V84" s="66" t="s">
        <v>34</v>
      </c>
      <c r="W84" s="67" t="s">
        <v>13</v>
      </c>
      <c r="X84" s="67"/>
    </row>
    <row r="85" spans="2:24" ht="22.15" customHeight="1" thickBot="1" x14ac:dyDescent="0.25">
      <c r="B85" s="98"/>
      <c r="C85" s="144"/>
      <c r="D85" s="145"/>
      <c r="E85" s="146"/>
      <c r="F85" s="17" t="s">
        <v>6</v>
      </c>
      <c r="G85" s="5"/>
      <c r="H85" s="5"/>
      <c r="I85" s="5"/>
      <c r="J85" s="5"/>
      <c r="K85" s="5"/>
      <c r="L85" s="5"/>
      <c r="M85" s="5"/>
      <c r="N85" s="5"/>
      <c r="O85" s="5"/>
      <c r="P85" s="5"/>
      <c r="Q85" s="5"/>
      <c r="R85" s="5"/>
      <c r="S85" s="65"/>
      <c r="T85" s="65"/>
      <c r="U85" s="71"/>
      <c r="V85" s="66"/>
      <c r="W85" s="67"/>
      <c r="X85" s="67"/>
    </row>
    <row r="86" spans="2:24" ht="22.15" customHeight="1" x14ac:dyDescent="0.2">
      <c r="B86" s="98"/>
      <c r="C86" s="141" t="s">
        <v>281</v>
      </c>
      <c r="D86" s="142"/>
      <c r="E86" s="143"/>
      <c r="F86" s="11" t="s">
        <v>5</v>
      </c>
      <c r="G86" s="5"/>
      <c r="H86" s="5">
        <v>1</v>
      </c>
      <c r="I86" s="5">
        <v>1</v>
      </c>
      <c r="J86" s="5">
        <v>1</v>
      </c>
      <c r="K86" s="5">
        <v>1</v>
      </c>
      <c r="L86" s="5">
        <v>1</v>
      </c>
      <c r="M86" s="5">
        <v>1</v>
      </c>
      <c r="N86" s="5">
        <v>1</v>
      </c>
      <c r="O86" s="5">
        <v>1</v>
      </c>
      <c r="P86" s="5">
        <v>1</v>
      </c>
      <c r="Q86" s="5">
        <v>1</v>
      </c>
      <c r="R86" s="5"/>
      <c r="S86" s="65">
        <f t="shared" ref="S86" si="8">IFERROR(SUM(G87:R87)/SUM(G86:R86),"")</f>
        <v>0</v>
      </c>
      <c r="T86" s="65"/>
      <c r="U86" s="70">
        <v>0.9</v>
      </c>
      <c r="V86" s="66" t="s">
        <v>34</v>
      </c>
      <c r="W86" s="67" t="s">
        <v>13</v>
      </c>
      <c r="X86" s="67"/>
    </row>
    <row r="87" spans="2:24" ht="22.15" customHeight="1" thickBot="1" x14ac:dyDescent="0.25">
      <c r="B87" s="98"/>
      <c r="C87" s="144"/>
      <c r="D87" s="145"/>
      <c r="E87" s="146"/>
      <c r="F87" s="17" t="s">
        <v>6</v>
      </c>
      <c r="G87" s="5"/>
      <c r="H87" s="5"/>
      <c r="I87" s="5"/>
      <c r="J87" s="5"/>
      <c r="K87" s="5"/>
      <c r="L87" s="5"/>
      <c r="M87" s="5"/>
      <c r="N87" s="5"/>
      <c r="O87" s="5"/>
      <c r="P87" s="5"/>
      <c r="Q87" s="5"/>
      <c r="R87" s="5"/>
      <c r="S87" s="65"/>
      <c r="T87" s="65"/>
      <c r="U87" s="71"/>
      <c r="V87" s="66"/>
      <c r="W87" s="67"/>
      <c r="X87" s="67"/>
    </row>
    <row r="88" spans="2:24" ht="22.15" customHeight="1" x14ac:dyDescent="0.2">
      <c r="B88" s="98"/>
      <c r="C88" s="141" t="s">
        <v>282</v>
      </c>
      <c r="D88" s="142"/>
      <c r="E88" s="143"/>
      <c r="F88" s="11" t="s">
        <v>5</v>
      </c>
      <c r="G88" s="5"/>
      <c r="H88" s="5"/>
      <c r="I88" s="5">
        <v>1</v>
      </c>
      <c r="J88" s="5"/>
      <c r="K88" s="5">
        <v>1</v>
      </c>
      <c r="L88" s="5">
        <v>1</v>
      </c>
      <c r="M88" s="5">
        <v>1</v>
      </c>
      <c r="N88" s="5">
        <v>1</v>
      </c>
      <c r="O88" s="5">
        <v>1</v>
      </c>
      <c r="P88" s="5">
        <v>1</v>
      </c>
      <c r="Q88" s="5">
        <v>1</v>
      </c>
      <c r="R88" s="5"/>
      <c r="S88" s="65">
        <f t="shared" ref="S88" si="9">IFERROR(SUM(G89:R89)/SUM(G88:R88),"")</f>
        <v>0</v>
      </c>
      <c r="T88" s="65"/>
      <c r="U88" s="70">
        <v>0.8</v>
      </c>
      <c r="V88" s="66" t="s">
        <v>34</v>
      </c>
      <c r="W88" s="67" t="s">
        <v>13</v>
      </c>
      <c r="X88" s="67"/>
    </row>
    <row r="89" spans="2:24" ht="22.15" customHeight="1" thickBot="1" x14ac:dyDescent="0.25">
      <c r="B89" s="98"/>
      <c r="C89" s="144"/>
      <c r="D89" s="145"/>
      <c r="E89" s="146"/>
      <c r="F89" s="17" t="s">
        <v>6</v>
      </c>
      <c r="G89" s="5"/>
      <c r="H89" s="5"/>
      <c r="I89" s="5"/>
      <c r="J89" s="5"/>
      <c r="K89" s="5"/>
      <c r="L89" s="5"/>
      <c r="M89" s="5"/>
      <c r="N89" s="5"/>
      <c r="O89" s="5"/>
      <c r="P89" s="5"/>
      <c r="Q89" s="5"/>
      <c r="R89" s="5"/>
      <c r="S89" s="65"/>
      <c r="T89" s="65"/>
      <c r="U89" s="71"/>
      <c r="V89" s="66"/>
      <c r="W89" s="67"/>
      <c r="X89" s="67"/>
    </row>
    <row r="90" spans="2:24" ht="22.15" customHeight="1" x14ac:dyDescent="0.2">
      <c r="B90" s="98"/>
      <c r="C90" s="141" t="s">
        <v>283</v>
      </c>
      <c r="D90" s="142"/>
      <c r="E90" s="143"/>
      <c r="F90" s="11" t="s">
        <v>5</v>
      </c>
      <c r="G90" s="5"/>
      <c r="H90" s="5"/>
      <c r="I90" s="5"/>
      <c r="J90" s="5">
        <v>1</v>
      </c>
      <c r="K90" s="5"/>
      <c r="L90" s="5"/>
      <c r="M90" s="5"/>
      <c r="N90" s="5">
        <v>1</v>
      </c>
      <c r="O90" s="5"/>
      <c r="P90" s="5"/>
      <c r="Q90" s="5"/>
      <c r="R90" s="5"/>
      <c r="S90" s="65">
        <f t="shared" ref="S90" si="10">IFERROR(SUM(G91:R91)/SUM(G90:R90),"")</f>
        <v>0</v>
      </c>
      <c r="T90" s="65"/>
      <c r="U90" s="70">
        <v>0.8</v>
      </c>
      <c r="V90" s="66" t="s">
        <v>34</v>
      </c>
      <c r="W90" s="67" t="s">
        <v>13</v>
      </c>
      <c r="X90" s="67"/>
    </row>
    <row r="91" spans="2:24" ht="22.15" customHeight="1" thickBot="1" x14ac:dyDescent="0.25">
      <c r="B91" s="98"/>
      <c r="C91" s="144"/>
      <c r="D91" s="145"/>
      <c r="E91" s="146"/>
      <c r="F91" s="17" t="s">
        <v>6</v>
      </c>
      <c r="G91" s="5"/>
      <c r="H91" s="5"/>
      <c r="I91" s="5"/>
      <c r="J91" s="5"/>
      <c r="K91" s="5"/>
      <c r="L91" s="5"/>
      <c r="M91" s="5"/>
      <c r="N91" s="5"/>
      <c r="O91" s="5"/>
      <c r="P91" s="5"/>
      <c r="Q91" s="5"/>
      <c r="R91" s="5"/>
      <c r="S91" s="65"/>
      <c r="T91" s="65"/>
      <c r="U91" s="71"/>
      <c r="V91" s="66"/>
      <c r="W91" s="67"/>
      <c r="X91" s="67"/>
    </row>
    <row r="92" spans="2:24" ht="22.15" customHeight="1" x14ac:dyDescent="0.2">
      <c r="B92" s="98"/>
      <c r="C92" s="141" t="s">
        <v>284</v>
      </c>
      <c r="D92" s="142"/>
      <c r="E92" s="143"/>
      <c r="F92" s="11" t="s">
        <v>5</v>
      </c>
      <c r="G92" s="5"/>
      <c r="H92" s="5"/>
      <c r="I92" s="5"/>
      <c r="J92" s="5"/>
      <c r="K92" s="5"/>
      <c r="L92" s="5"/>
      <c r="M92" s="5">
        <v>1</v>
      </c>
      <c r="N92" s="5"/>
      <c r="O92" s="5"/>
      <c r="P92" s="5"/>
      <c r="Q92" s="5"/>
      <c r="R92" s="5"/>
      <c r="S92" s="65">
        <f t="shared" ref="S92" si="11">IFERROR(SUM(G93:R93)/SUM(G92:R92),"")</f>
        <v>0</v>
      </c>
      <c r="T92" s="65"/>
      <c r="U92" s="70">
        <v>0.9</v>
      </c>
      <c r="V92" s="66" t="s">
        <v>34</v>
      </c>
      <c r="W92" s="67" t="s">
        <v>13</v>
      </c>
      <c r="X92" s="67"/>
    </row>
    <row r="93" spans="2:24" ht="22.15" customHeight="1" thickBot="1" x14ac:dyDescent="0.25">
      <c r="B93" s="98"/>
      <c r="C93" s="144"/>
      <c r="D93" s="145"/>
      <c r="E93" s="146"/>
      <c r="F93" s="17" t="s">
        <v>6</v>
      </c>
      <c r="G93" s="5"/>
      <c r="H93" s="5"/>
      <c r="I93" s="5"/>
      <c r="J93" s="5"/>
      <c r="K93" s="5"/>
      <c r="L93" s="5"/>
      <c r="M93" s="5"/>
      <c r="N93" s="5"/>
      <c r="O93" s="5"/>
      <c r="P93" s="5"/>
      <c r="Q93" s="5"/>
      <c r="R93" s="5"/>
      <c r="S93" s="65"/>
      <c r="T93" s="65"/>
      <c r="U93" s="71"/>
      <c r="V93" s="66"/>
      <c r="W93" s="67"/>
      <c r="X93" s="67"/>
    </row>
    <row r="94" spans="2:24" ht="22.15" customHeight="1" x14ac:dyDescent="0.2">
      <c r="B94" s="98"/>
      <c r="C94" s="141" t="s">
        <v>285</v>
      </c>
      <c r="D94" s="142"/>
      <c r="E94" s="143"/>
      <c r="F94" s="11" t="s">
        <v>5</v>
      </c>
      <c r="G94" s="5"/>
      <c r="H94" s="5">
        <v>1</v>
      </c>
      <c r="I94" s="5">
        <v>1</v>
      </c>
      <c r="J94" s="5">
        <v>1</v>
      </c>
      <c r="K94" s="5">
        <v>1</v>
      </c>
      <c r="L94" s="5">
        <v>1</v>
      </c>
      <c r="M94" s="5">
        <v>1</v>
      </c>
      <c r="N94" s="5">
        <v>1</v>
      </c>
      <c r="O94" s="5">
        <v>1</v>
      </c>
      <c r="P94" s="5">
        <v>1</v>
      </c>
      <c r="Q94" s="5">
        <v>1</v>
      </c>
      <c r="R94" s="5"/>
      <c r="S94" s="65">
        <f t="shared" ref="S94" si="12">IFERROR(SUM(G95:R95)/SUM(G94:R94),"")</f>
        <v>0</v>
      </c>
      <c r="T94" s="65"/>
      <c r="U94" s="70">
        <v>0.75</v>
      </c>
      <c r="V94" s="66" t="s">
        <v>34</v>
      </c>
      <c r="W94" s="67" t="s">
        <v>13</v>
      </c>
      <c r="X94" s="67"/>
    </row>
    <row r="95" spans="2:24" ht="22.15" customHeight="1" thickBot="1" x14ac:dyDescent="0.25">
      <c r="B95" s="98"/>
      <c r="C95" s="144"/>
      <c r="D95" s="145"/>
      <c r="E95" s="146"/>
      <c r="F95" s="17" t="s">
        <v>6</v>
      </c>
      <c r="G95" s="5"/>
      <c r="H95" s="5"/>
      <c r="I95" s="5"/>
      <c r="J95" s="5"/>
      <c r="K95" s="5"/>
      <c r="L95" s="5"/>
      <c r="M95" s="5"/>
      <c r="N95" s="5"/>
      <c r="O95" s="5"/>
      <c r="P95" s="5"/>
      <c r="Q95" s="5"/>
      <c r="R95" s="5"/>
      <c r="S95" s="65"/>
      <c r="T95" s="65"/>
      <c r="U95" s="117"/>
      <c r="V95" s="66"/>
      <c r="W95" s="67"/>
      <c r="X95" s="67"/>
    </row>
    <row r="96" spans="2:24" ht="22.15" customHeight="1" x14ac:dyDescent="0.2">
      <c r="B96" s="102" t="s">
        <v>19</v>
      </c>
      <c r="C96" s="100" t="s">
        <v>275</v>
      </c>
      <c r="D96" s="100"/>
      <c r="E96" s="100"/>
      <c r="F96" s="16" t="s">
        <v>5</v>
      </c>
      <c r="G96" s="8"/>
      <c r="H96" s="8"/>
      <c r="I96" s="8">
        <v>1</v>
      </c>
      <c r="J96" s="8"/>
      <c r="K96" s="8"/>
      <c r="L96" s="8"/>
      <c r="M96" s="8"/>
      <c r="N96" s="8"/>
      <c r="O96" s="8"/>
      <c r="P96" s="8"/>
      <c r="Q96" s="8"/>
      <c r="R96" s="8"/>
      <c r="S96" s="94">
        <f>IFERROR(SUM(G97:R97)/SUM(G96:R96),"")</f>
        <v>0</v>
      </c>
      <c r="T96" s="94"/>
      <c r="U96" s="72">
        <v>0.7</v>
      </c>
      <c r="V96" s="72" t="s">
        <v>35</v>
      </c>
      <c r="W96" s="73" t="s">
        <v>27</v>
      </c>
      <c r="X96" s="73"/>
    </row>
    <row r="97" spans="2:24" ht="37.9" customHeight="1" x14ac:dyDescent="0.2">
      <c r="B97" s="103"/>
      <c r="C97" s="101"/>
      <c r="D97" s="101"/>
      <c r="E97" s="101"/>
      <c r="F97" s="12" t="s">
        <v>6</v>
      </c>
      <c r="G97" s="5"/>
      <c r="H97" s="5"/>
      <c r="I97" s="5"/>
      <c r="J97" s="5"/>
      <c r="K97" s="5"/>
      <c r="L97" s="5"/>
      <c r="M97" s="5"/>
      <c r="N97" s="5"/>
      <c r="O97" s="5"/>
      <c r="P97" s="5"/>
      <c r="Q97" s="5"/>
      <c r="R97" s="5"/>
      <c r="S97" s="65"/>
      <c r="T97" s="65"/>
      <c r="U97" s="66"/>
      <c r="V97" s="66"/>
      <c r="W97" s="67"/>
      <c r="X97" s="67"/>
    </row>
    <row r="98" spans="2:24" ht="22.15" customHeight="1" x14ac:dyDescent="0.2">
      <c r="B98" s="103"/>
      <c r="C98" s="101" t="s">
        <v>210</v>
      </c>
      <c r="D98" s="101"/>
      <c r="E98" s="101"/>
      <c r="F98" s="11" t="s">
        <v>5</v>
      </c>
      <c r="G98" s="5"/>
      <c r="H98" s="5">
        <v>1</v>
      </c>
      <c r="I98" s="5">
        <v>1</v>
      </c>
      <c r="J98" s="5">
        <v>1</v>
      </c>
      <c r="K98" s="5">
        <v>1</v>
      </c>
      <c r="L98" s="5">
        <v>1</v>
      </c>
      <c r="M98" s="5">
        <v>1</v>
      </c>
      <c r="N98" s="5">
        <v>1</v>
      </c>
      <c r="O98" s="5">
        <v>1</v>
      </c>
      <c r="P98" s="5">
        <v>1</v>
      </c>
      <c r="Q98" s="5">
        <v>1</v>
      </c>
      <c r="R98" s="5"/>
      <c r="S98" s="65">
        <f>IFERROR(SUM(G99:R99)/SUM(G98:R98),"")</f>
        <v>0</v>
      </c>
      <c r="T98" s="65"/>
      <c r="U98" s="66">
        <v>1</v>
      </c>
      <c r="V98" s="66" t="s">
        <v>35</v>
      </c>
      <c r="W98" s="67" t="s">
        <v>27</v>
      </c>
      <c r="X98" s="67"/>
    </row>
    <row r="99" spans="2:24" ht="22.15" customHeight="1" x14ac:dyDescent="0.2">
      <c r="B99" s="103"/>
      <c r="C99" s="101"/>
      <c r="D99" s="101"/>
      <c r="E99" s="101"/>
      <c r="F99" s="12" t="s">
        <v>6</v>
      </c>
      <c r="G99" s="5"/>
      <c r="H99" s="5"/>
      <c r="I99" s="5"/>
      <c r="J99" s="22"/>
      <c r="K99" s="22"/>
      <c r="L99" s="22"/>
      <c r="M99" s="22"/>
      <c r="N99" s="22"/>
      <c r="O99" s="22"/>
      <c r="P99" s="22"/>
      <c r="Q99" s="22"/>
      <c r="R99" s="5"/>
      <c r="S99" s="65"/>
      <c r="T99" s="65"/>
      <c r="U99" s="66"/>
      <c r="V99" s="66"/>
      <c r="W99" s="67"/>
      <c r="X99" s="67"/>
    </row>
    <row r="100" spans="2:24" ht="22.15" customHeight="1" x14ac:dyDescent="0.2">
      <c r="B100" s="103"/>
      <c r="C100" s="101" t="s">
        <v>211</v>
      </c>
      <c r="D100" s="101"/>
      <c r="E100" s="101"/>
      <c r="F100" s="11" t="s">
        <v>5</v>
      </c>
      <c r="G100" s="5"/>
      <c r="H100" s="5">
        <v>1</v>
      </c>
      <c r="I100" s="5">
        <v>1</v>
      </c>
      <c r="J100" s="5">
        <v>1</v>
      </c>
      <c r="K100" s="5">
        <v>1</v>
      </c>
      <c r="L100" s="5">
        <v>1</v>
      </c>
      <c r="M100" s="5">
        <v>1</v>
      </c>
      <c r="N100" s="5">
        <v>1</v>
      </c>
      <c r="O100" s="5">
        <v>1</v>
      </c>
      <c r="P100" s="5">
        <v>1</v>
      </c>
      <c r="Q100" s="5">
        <v>1</v>
      </c>
      <c r="R100" s="5"/>
      <c r="S100" s="65">
        <f>IFERROR(SUM(G101:R101)/SUM(G100:R100),"")</f>
        <v>0</v>
      </c>
      <c r="T100" s="65"/>
      <c r="U100" s="66">
        <v>1</v>
      </c>
      <c r="V100" s="66" t="s">
        <v>35</v>
      </c>
      <c r="W100" s="67" t="s">
        <v>27</v>
      </c>
      <c r="X100" s="67"/>
    </row>
    <row r="101" spans="2:24" ht="42" customHeight="1" x14ac:dyDescent="0.2">
      <c r="B101" s="103"/>
      <c r="C101" s="101"/>
      <c r="D101" s="101"/>
      <c r="E101" s="101"/>
      <c r="F101" s="12" t="s">
        <v>6</v>
      </c>
      <c r="G101" s="5"/>
      <c r="H101" s="5"/>
      <c r="I101" s="5"/>
      <c r="J101" s="5"/>
      <c r="K101" s="5"/>
      <c r="L101" s="5"/>
      <c r="M101" s="5"/>
      <c r="N101" s="5"/>
      <c r="O101" s="5"/>
      <c r="P101" s="5"/>
      <c r="Q101" s="5"/>
      <c r="R101" s="5"/>
      <c r="S101" s="65"/>
      <c r="T101" s="65"/>
      <c r="U101" s="66"/>
      <c r="V101" s="66"/>
      <c r="W101" s="67"/>
      <c r="X101" s="67"/>
    </row>
    <row r="102" spans="2:24" ht="22.15" customHeight="1" x14ac:dyDescent="0.2">
      <c r="B102" s="103"/>
      <c r="C102" s="101" t="s">
        <v>212</v>
      </c>
      <c r="D102" s="101"/>
      <c r="E102" s="101"/>
      <c r="F102" s="11" t="s">
        <v>5</v>
      </c>
      <c r="G102" s="5"/>
      <c r="H102" s="5">
        <v>1</v>
      </c>
      <c r="I102" s="5">
        <v>1</v>
      </c>
      <c r="J102" s="5">
        <v>1</v>
      </c>
      <c r="K102" s="5">
        <v>1</v>
      </c>
      <c r="L102" s="5">
        <v>1</v>
      </c>
      <c r="M102" s="5">
        <v>1</v>
      </c>
      <c r="N102" s="5">
        <v>1</v>
      </c>
      <c r="O102" s="5">
        <v>1</v>
      </c>
      <c r="P102" s="5">
        <v>1</v>
      </c>
      <c r="Q102" s="5">
        <v>1</v>
      </c>
      <c r="R102" s="5"/>
      <c r="S102" s="65">
        <f>IFERROR(SUM(G103:R103)/SUM(G102:R102),"")</f>
        <v>0</v>
      </c>
      <c r="T102" s="65"/>
      <c r="U102" s="66">
        <v>1</v>
      </c>
      <c r="V102" s="66" t="s">
        <v>32</v>
      </c>
      <c r="W102" s="67" t="s">
        <v>27</v>
      </c>
      <c r="X102" s="67"/>
    </row>
    <row r="103" spans="2:24" ht="22.15" customHeight="1" x14ac:dyDescent="0.2">
      <c r="B103" s="103"/>
      <c r="C103" s="101"/>
      <c r="D103" s="101"/>
      <c r="E103" s="101"/>
      <c r="F103" s="12" t="s">
        <v>6</v>
      </c>
      <c r="G103" s="5"/>
      <c r="H103" s="5"/>
      <c r="I103" s="5"/>
      <c r="J103" s="5"/>
      <c r="K103" s="5"/>
      <c r="L103" s="5"/>
      <c r="M103" s="5"/>
      <c r="N103" s="5"/>
      <c r="O103" s="5"/>
      <c r="P103" s="5"/>
      <c r="Q103" s="5"/>
      <c r="R103" s="5"/>
      <c r="S103" s="65"/>
      <c r="T103" s="65"/>
      <c r="U103" s="66"/>
      <c r="V103" s="66"/>
      <c r="W103" s="67"/>
      <c r="X103" s="67"/>
    </row>
    <row r="104" spans="2:24" ht="22.15" customHeight="1" x14ac:dyDescent="0.2">
      <c r="B104" s="103"/>
      <c r="C104" s="101" t="s">
        <v>213</v>
      </c>
      <c r="D104" s="101"/>
      <c r="E104" s="101"/>
      <c r="F104" s="11" t="s">
        <v>5</v>
      </c>
      <c r="G104" s="5"/>
      <c r="H104" s="5"/>
      <c r="I104" s="5">
        <v>1</v>
      </c>
      <c r="J104" s="5"/>
      <c r="K104" s="5"/>
      <c r="L104" s="5">
        <v>1</v>
      </c>
      <c r="M104" s="5"/>
      <c r="N104" s="5"/>
      <c r="O104" s="5">
        <v>1</v>
      </c>
      <c r="P104" s="5"/>
      <c r="Q104" s="5"/>
      <c r="R104" s="5">
        <v>1</v>
      </c>
      <c r="S104" s="65">
        <f>IFERROR(SUM(G105:R105)/SUM(G104:R104),"")</f>
        <v>0</v>
      </c>
      <c r="T104" s="65"/>
      <c r="U104" s="66">
        <v>0.9</v>
      </c>
      <c r="V104" s="66" t="s">
        <v>32</v>
      </c>
      <c r="W104" s="67" t="s">
        <v>27</v>
      </c>
      <c r="X104" s="67"/>
    </row>
    <row r="105" spans="2:24" ht="22.15" customHeight="1" x14ac:dyDescent="0.2">
      <c r="B105" s="103"/>
      <c r="C105" s="101"/>
      <c r="D105" s="101"/>
      <c r="E105" s="101"/>
      <c r="F105" s="12" t="s">
        <v>6</v>
      </c>
      <c r="G105" s="5"/>
      <c r="H105" s="5"/>
      <c r="I105" s="5"/>
      <c r="J105" s="5"/>
      <c r="K105" s="5"/>
      <c r="L105" s="5"/>
      <c r="M105" s="5"/>
      <c r="N105" s="5"/>
      <c r="O105" s="5"/>
      <c r="P105" s="5"/>
      <c r="Q105" s="5"/>
      <c r="R105" s="5"/>
      <c r="S105" s="65"/>
      <c r="T105" s="65"/>
      <c r="U105" s="66"/>
      <c r="V105" s="66"/>
      <c r="W105" s="67"/>
      <c r="X105" s="67"/>
    </row>
    <row r="106" spans="2:24" ht="22.15" customHeight="1" x14ac:dyDescent="0.2">
      <c r="B106" s="103"/>
      <c r="C106" s="101" t="s">
        <v>214</v>
      </c>
      <c r="D106" s="101"/>
      <c r="E106" s="101"/>
      <c r="F106" s="11" t="s">
        <v>5</v>
      </c>
      <c r="G106" s="5"/>
      <c r="H106" s="5">
        <v>1</v>
      </c>
      <c r="I106" s="5"/>
      <c r="J106" s="5"/>
      <c r="K106" s="5"/>
      <c r="L106" s="5"/>
      <c r="M106" s="5"/>
      <c r="N106" s="5"/>
      <c r="O106" s="5"/>
      <c r="P106" s="5">
        <v>1</v>
      </c>
      <c r="Q106" s="5"/>
      <c r="R106" s="5"/>
      <c r="S106" s="65">
        <f>IFERROR(SUM(G107:R107)/SUM(G106:R106),"")</f>
        <v>0</v>
      </c>
      <c r="T106" s="65"/>
      <c r="U106" s="66">
        <v>0.7</v>
      </c>
      <c r="V106" s="66" t="s">
        <v>32</v>
      </c>
      <c r="W106" s="67" t="s">
        <v>36</v>
      </c>
      <c r="X106" s="67"/>
    </row>
    <row r="107" spans="2:24" ht="22.15" customHeight="1" x14ac:dyDescent="0.2">
      <c r="B107" s="103"/>
      <c r="C107" s="101"/>
      <c r="D107" s="101"/>
      <c r="E107" s="101"/>
      <c r="F107" s="12" t="s">
        <v>6</v>
      </c>
      <c r="G107" s="5"/>
      <c r="H107" s="5"/>
      <c r="I107" s="5"/>
      <c r="J107" s="5"/>
      <c r="K107" s="5"/>
      <c r="L107" s="5"/>
      <c r="M107" s="5"/>
      <c r="N107" s="5"/>
      <c r="O107" s="5"/>
      <c r="P107" s="5"/>
      <c r="Q107" s="5"/>
      <c r="R107" s="5"/>
      <c r="S107" s="65"/>
      <c r="T107" s="65"/>
      <c r="U107" s="66"/>
      <c r="V107" s="66"/>
      <c r="W107" s="67"/>
      <c r="X107" s="67"/>
    </row>
    <row r="108" spans="2:24" ht="22.15" customHeight="1" x14ac:dyDescent="0.2">
      <c r="B108" s="103"/>
      <c r="C108" s="101" t="s">
        <v>215</v>
      </c>
      <c r="D108" s="101"/>
      <c r="E108" s="101"/>
      <c r="F108" s="11" t="s">
        <v>5</v>
      </c>
      <c r="G108" s="5"/>
      <c r="H108" s="5"/>
      <c r="I108" s="5"/>
      <c r="J108" s="5">
        <v>1</v>
      </c>
      <c r="K108" s="5"/>
      <c r="L108" s="5"/>
      <c r="M108" s="5"/>
      <c r="N108" s="5"/>
      <c r="O108" s="5"/>
      <c r="P108" s="5">
        <v>1</v>
      </c>
      <c r="Q108" s="5"/>
      <c r="R108" s="5"/>
      <c r="S108" s="65">
        <f>IFERROR(SUM(G109:R109)/SUM(G108:R108),"")</f>
        <v>0</v>
      </c>
      <c r="T108" s="65"/>
      <c r="U108" s="66">
        <v>0.9</v>
      </c>
      <c r="V108" s="66" t="s">
        <v>32</v>
      </c>
      <c r="W108" s="67" t="s">
        <v>37</v>
      </c>
      <c r="X108" s="67"/>
    </row>
    <row r="109" spans="2:24" ht="22.15" customHeight="1" x14ac:dyDescent="0.2">
      <c r="B109" s="103"/>
      <c r="C109" s="101"/>
      <c r="D109" s="101"/>
      <c r="E109" s="101"/>
      <c r="F109" s="12" t="s">
        <v>6</v>
      </c>
      <c r="G109" s="5"/>
      <c r="H109" s="5"/>
      <c r="I109" s="5"/>
      <c r="J109" s="5"/>
      <c r="K109" s="5"/>
      <c r="L109" s="5"/>
      <c r="M109" s="5"/>
      <c r="N109" s="5"/>
      <c r="O109" s="5"/>
      <c r="P109" s="5"/>
      <c r="Q109" s="5"/>
      <c r="R109" s="5"/>
      <c r="S109" s="65"/>
      <c r="T109" s="65"/>
      <c r="U109" s="66"/>
      <c r="V109" s="66"/>
      <c r="W109" s="67"/>
      <c r="X109" s="67"/>
    </row>
    <row r="110" spans="2:24" ht="22.15" customHeight="1" x14ac:dyDescent="0.2">
      <c r="B110" s="103"/>
      <c r="C110" s="101" t="s">
        <v>216</v>
      </c>
      <c r="D110" s="101"/>
      <c r="E110" s="101"/>
      <c r="F110" s="11" t="s">
        <v>5</v>
      </c>
      <c r="G110" s="5"/>
      <c r="H110" s="5"/>
      <c r="I110" s="5">
        <v>1</v>
      </c>
      <c r="J110" s="5"/>
      <c r="K110" s="5"/>
      <c r="L110" s="5"/>
      <c r="M110" s="5"/>
      <c r="N110" s="5"/>
      <c r="O110" s="5">
        <v>1</v>
      </c>
      <c r="P110" s="5"/>
      <c r="Q110" s="5"/>
      <c r="R110" s="5"/>
      <c r="S110" s="65">
        <f>IFERROR(SUM(G111:R111)/SUM(G110:R110),"")</f>
        <v>0</v>
      </c>
      <c r="T110" s="65"/>
      <c r="U110" s="66">
        <v>1</v>
      </c>
      <c r="V110" s="66" t="s">
        <v>32</v>
      </c>
      <c r="W110" s="67" t="s">
        <v>38</v>
      </c>
      <c r="X110" s="67"/>
    </row>
    <row r="111" spans="2:24" ht="22.15" customHeight="1" x14ac:dyDescent="0.2">
      <c r="B111" s="103"/>
      <c r="C111" s="101"/>
      <c r="D111" s="101"/>
      <c r="E111" s="101"/>
      <c r="F111" s="12" t="s">
        <v>6</v>
      </c>
      <c r="G111" s="5"/>
      <c r="H111" s="5"/>
      <c r="I111" s="5"/>
      <c r="J111" s="5"/>
      <c r="K111" s="5"/>
      <c r="L111" s="5"/>
      <c r="M111" s="5"/>
      <c r="N111" s="5"/>
      <c r="O111" s="5"/>
      <c r="P111" s="5"/>
      <c r="Q111" s="5"/>
      <c r="R111" s="5"/>
      <c r="S111" s="65"/>
      <c r="T111" s="65"/>
      <c r="U111" s="66"/>
      <c r="V111" s="66"/>
      <c r="W111" s="67"/>
      <c r="X111" s="67"/>
    </row>
    <row r="112" spans="2:24" ht="22.15" customHeight="1" x14ac:dyDescent="0.2">
      <c r="B112" s="103"/>
      <c r="C112" s="101" t="s">
        <v>217</v>
      </c>
      <c r="D112" s="101"/>
      <c r="E112" s="101"/>
      <c r="F112" s="11" t="s">
        <v>5</v>
      </c>
      <c r="G112" s="5"/>
      <c r="H112" s="5"/>
      <c r="I112" s="5"/>
      <c r="J112" s="5"/>
      <c r="K112" s="5">
        <v>1</v>
      </c>
      <c r="L112" s="5"/>
      <c r="M112" s="5"/>
      <c r="N112" s="5"/>
      <c r="O112" s="5"/>
      <c r="P112" s="5">
        <v>1</v>
      </c>
      <c r="Q112" s="5"/>
      <c r="R112" s="5"/>
      <c r="S112" s="65">
        <f>IFERROR(SUM(G113:R113)/SUM(G112:R112),"")</f>
        <v>0</v>
      </c>
      <c r="T112" s="65"/>
      <c r="U112" s="66">
        <v>1</v>
      </c>
      <c r="V112" s="66" t="s">
        <v>31</v>
      </c>
      <c r="W112" s="67" t="s">
        <v>37</v>
      </c>
      <c r="X112" s="67"/>
    </row>
    <row r="113" spans="2:24" ht="22.15" customHeight="1" x14ac:dyDescent="0.2">
      <c r="B113" s="103"/>
      <c r="C113" s="101"/>
      <c r="D113" s="101"/>
      <c r="E113" s="101"/>
      <c r="F113" s="12" t="s">
        <v>6</v>
      </c>
      <c r="G113" s="5"/>
      <c r="H113" s="5"/>
      <c r="I113" s="5"/>
      <c r="J113" s="5"/>
      <c r="K113" s="5"/>
      <c r="L113" s="5"/>
      <c r="M113" s="5"/>
      <c r="N113" s="5"/>
      <c r="O113" s="5"/>
      <c r="P113" s="5"/>
      <c r="Q113" s="5"/>
      <c r="R113" s="5"/>
      <c r="S113" s="65"/>
      <c r="T113" s="65"/>
      <c r="U113" s="66"/>
      <c r="V113" s="66"/>
      <c r="W113" s="67"/>
      <c r="X113" s="67"/>
    </row>
    <row r="114" spans="2:24" ht="22.15" customHeight="1" x14ac:dyDescent="0.2">
      <c r="B114" s="103"/>
      <c r="C114" s="101" t="s">
        <v>218</v>
      </c>
      <c r="D114" s="101"/>
      <c r="E114" s="101"/>
      <c r="F114" s="11" t="s">
        <v>5</v>
      </c>
      <c r="G114" s="5"/>
      <c r="H114" s="5">
        <v>1</v>
      </c>
      <c r="I114" s="5">
        <v>1</v>
      </c>
      <c r="J114" s="5">
        <v>1</v>
      </c>
      <c r="K114" s="5">
        <v>1</v>
      </c>
      <c r="L114" s="5">
        <v>1</v>
      </c>
      <c r="M114" s="5">
        <v>1</v>
      </c>
      <c r="N114" s="5">
        <v>1</v>
      </c>
      <c r="O114" s="5">
        <v>1</v>
      </c>
      <c r="P114" s="5">
        <v>1</v>
      </c>
      <c r="Q114" s="5">
        <v>1</v>
      </c>
      <c r="R114" s="5"/>
      <c r="S114" s="65">
        <f>IFERROR(SUM(G115:R115)/SUM(G114:R114),"")</f>
        <v>0</v>
      </c>
      <c r="T114" s="65"/>
      <c r="U114" s="66">
        <v>1</v>
      </c>
      <c r="V114" s="66" t="s">
        <v>31</v>
      </c>
      <c r="W114" s="67" t="s">
        <v>37</v>
      </c>
      <c r="X114" s="67"/>
    </row>
    <row r="115" spans="2:24" ht="22.15" customHeight="1" x14ac:dyDescent="0.2">
      <c r="B115" s="103"/>
      <c r="C115" s="101"/>
      <c r="D115" s="101"/>
      <c r="E115" s="101"/>
      <c r="F115" s="12" t="s">
        <v>6</v>
      </c>
      <c r="G115" s="5"/>
      <c r="H115" s="5"/>
      <c r="I115" s="5"/>
      <c r="J115" s="5"/>
      <c r="K115" s="5"/>
      <c r="L115" s="5"/>
      <c r="M115" s="5"/>
      <c r="N115" s="5"/>
      <c r="O115" s="5"/>
      <c r="P115" s="5"/>
      <c r="Q115" s="5"/>
      <c r="R115" s="5"/>
      <c r="S115" s="65"/>
      <c r="T115" s="65"/>
      <c r="U115" s="66"/>
      <c r="V115" s="66"/>
      <c r="W115" s="67"/>
      <c r="X115" s="67"/>
    </row>
    <row r="116" spans="2:24" ht="22.15" customHeight="1" x14ac:dyDescent="0.2">
      <c r="B116" s="103"/>
      <c r="C116" s="101" t="s">
        <v>219</v>
      </c>
      <c r="D116" s="101"/>
      <c r="E116" s="101"/>
      <c r="F116" s="11" t="s">
        <v>5</v>
      </c>
      <c r="G116" s="5"/>
      <c r="H116" s="5">
        <v>1</v>
      </c>
      <c r="I116" s="5">
        <v>1</v>
      </c>
      <c r="J116" s="5">
        <v>1</v>
      </c>
      <c r="K116" s="5">
        <v>1</v>
      </c>
      <c r="L116" s="5">
        <v>1</v>
      </c>
      <c r="M116" s="5">
        <v>1</v>
      </c>
      <c r="N116" s="5">
        <v>1</v>
      </c>
      <c r="O116" s="5">
        <v>1</v>
      </c>
      <c r="P116" s="5">
        <v>1</v>
      </c>
      <c r="Q116" s="5">
        <v>1</v>
      </c>
      <c r="R116" s="5"/>
      <c r="S116" s="65">
        <f>IFERROR(SUM(G117:R117)/SUM(G116:R116),"")</f>
        <v>0</v>
      </c>
      <c r="T116" s="65"/>
      <c r="U116" s="66">
        <v>1</v>
      </c>
      <c r="V116" s="66" t="s">
        <v>31</v>
      </c>
      <c r="W116" s="67" t="s">
        <v>37</v>
      </c>
      <c r="X116" s="67"/>
    </row>
    <row r="117" spans="2:24" ht="22.15" customHeight="1" x14ac:dyDescent="0.2">
      <c r="B117" s="103"/>
      <c r="C117" s="101"/>
      <c r="D117" s="101"/>
      <c r="E117" s="101"/>
      <c r="F117" s="12" t="s">
        <v>6</v>
      </c>
      <c r="G117" s="5"/>
      <c r="H117" s="5"/>
      <c r="I117" s="5"/>
      <c r="J117" s="5"/>
      <c r="K117" s="5"/>
      <c r="L117" s="5"/>
      <c r="M117" s="5"/>
      <c r="N117" s="5"/>
      <c r="O117" s="5"/>
      <c r="P117" s="5"/>
      <c r="Q117" s="5"/>
      <c r="R117" s="5"/>
      <c r="S117" s="65"/>
      <c r="T117" s="65"/>
      <c r="U117" s="66"/>
      <c r="V117" s="66"/>
      <c r="W117" s="67"/>
      <c r="X117" s="67"/>
    </row>
    <row r="118" spans="2:24" ht="22.15" customHeight="1" x14ac:dyDescent="0.2">
      <c r="B118" s="103"/>
      <c r="C118" s="101" t="s">
        <v>220</v>
      </c>
      <c r="D118" s="101"/>
      <c r="E118" s="101"/>
      <c r="F118" s="11" t="s">
        <v>5</v>
      </c>
      <c r="G118" s="5"/>
      <c r="H118" s="5">
        <v>1</v>
      </c>
      <c r="I118" s="5">
        <v>1</v>
      </c>
      <c r="J118" s="5">
        <v>1</v>
      </c>
      <c r="K118" s="5">
        <v>1</v>
      </c>
      <c r="L118" s="5">
        <v>1</v>
      </c>
      <c r="M118" s="5">
        <v>1</v>
      </c>
      <c r="N118" s="5">
        <v>1</v>
      </c>
      <c r="O118" s="5">
        <v>1</v>
      </c>
      <c r="P118" s="5">
        <v>1</v>
      </c>
      <c r="Q118" s="5">
        <v>1</v>
      </c>
      <c r="R118" s="5"/>
      <c r="S118" s="65">
        <f>IFERROR(SUM(G119:R119)/SUM(G118:R118),"")</f>
        <v>0</v>
      </c>
      <c r="T118" s="65"/>
      <c r="U118" s="66">
        <v>1</v>
      </c>
      <c r="V118" s="66" t="s">
        <v>35</v>
      </c>
      <c r="W118" s="67" t="s">
        <v>37</v>
      </c>
      <c r="X118" s="67"/>
    </row>
    <row r="119" spans="2:24" ht="22.15" customHeight="1" x14ac:dyDescent="0.2">
      <c r="B119" s="103"/>
      <c r="C119" s="101"/>
      <c r="D119" s="101"/>
      <c r="E119" s="101"/>
      <c r="F119" s="12" t="s">
        <v>6</v>
      </c>
      <c r="G119" s="5"/>
      <c r="H119" s="5"/>
      <c r="I119" s="5"/>
      <c r="J119" s="5"/>
      <c r="K119" s="5"/>
      <c r="L119" s="5"/>
      <c r="M119" s="5"/>
      <c r="N119" s="5"/>
      <c r="O119" s="5"/>
      <c r="P119" s="5"/>
      <c r="Q119" s="5"/>
      <c r="R119" s="5"/>
      <c r="S119" s="65"/>
      <c r="T119" s="65"/>
      <c r="U119" s="66"/>
      <c r="V119" s="66"/>
      <c r="W119" s="67"/>
      <c r="X119" s="67"/>
    </row>
    <row r="120" spans="2:24" ht="22.15" customHeight="1" x14ac:dyDescent="0.2">
      <c r="B120" s="103"/>
      <c r="C120" s="82" t="s">
        <v>286</v>
      </c>
      <c r="D120" s="83"/>
      <c r="E120" s="84"/>
      <c r="F120" s="11" t="s">
        <v>5</v>
      </c>
      <c r="G120" s="5"/>
      <c r="H120" s="5">
        <v>1</v>
      </c>
      <c r="I120" s="5">
        <v>1</v>
      </c>
      <c r="J120" s="5">
        <v>1</v>
      </c>
      <c r="K120" s="5">
        <v>1</v>
      </c>
      <c r="L120" s="5">
        <v>1</v>
      </c>
      <c r="M120" s="5">
        <v>1</v>
      </c>
      <c r="N120" s="5">
        <v>1</v>
      </c>
      <c r="O120" s="5">
        <v>1</v>
      </c>
      <c r="P120" s="5">
        <v>1</v>
      </c>
      <c r="Q120" s="5">
        <v>1</v>
      </c>
      <c r="R120" s="5"/>
      <c r="S120" s="65">
        <f>IFERROR(SUM(G121:R121)/SUM(G120:R120),"")</f>
        <v>0</v>
      </c>
      <c r="T120" s="65"/>
      <c r="U120" s="66">
        <v>1</v>
      </c>
      <c r="V120" s="66" t="s">
        <v>35</v>
      </c>
      <c r="W120" s="67" t="s">
        <v>37</v>
      </c>
      <c r="X120" s="67"/>
    </row>
    <row r="121" spans="2:24" ht="22.15" customHeight="1" x14ac:dyDescent="0.2">
      <c r="B121" s="103"/>
      <c r="C121" s="85"/>
      <c r="D121" s="86"/>
      <c r="E121" s="87"/>
      <c r="F121" s="12" t="s">
        <v>6</v>
      </c>
      <c r="G121" s="5"/>
      <c r="H121" s="5"/>
      <c r="I121" s="5"/>
      <c r="J121" s="5"/>
      <c r="K121" s="5"/>
      <c r="L121" s="5"/>
      <c r="M121" s="5"/>
      <c r="N121" s="5"/>
      <c r="O121" s="5"/>
      <c r="P121" s="5"/>
      <c r="Q121" s="5"/>
      <c r="R121" s="5"/>
      <c r="S121" s="65"/>
      <c r="T121" s="65"/>
      <c r="U121" s="66"/>
      <c r="V121" s="66"/>
      <c r="W121" s="67"/>
      <c r="X121" s="67"/>
    </row>
    <row r="122" spans="2:24" ht="22.15" customHeight="1" x14ac:dyDescent="0.2">
      <c r="B122" s="103"/>
      <c r="C122" s="101" t="s">
        <v>221</v>
      </c>
      <c r="D122" s="101"/>
      <c r="E122" s="101"/>
      <c r="F122" s="11" t="s">
        <v>5</v>
      </c>
      <c r="G122" s="5"/>
      <c r="H122" s="5"/>
      <c r="I122" s="5"/>
      <c r="J122" s="5"/>
      <c r="K122" s="5"/>
      <c r="L122" s="5">
        <v>1</v>
      </c>
      <c r="M122" s="5"/>
      <c r="N122" s="5"/>
      <c r="O122" s="5"/>
      <c r="P122" s="5"/>
      <c r="Q122" s="5"/>
      <c r="R122" s="5">
        <v>1</v>
      </c>
      <c r="S122" s="65">
        <f>IFERROR(SUM(G123:R123)/SUM(G122:R122),"")</f>
        <v>0</v>
      </c>
      <c r="T122" s="65"/>
      <c r="U122" s="66">
        <v>0.7</v>
      </c>
      <c r="V122" s="66" t="s">
        <v>32</v>
      </c>
      <c r="W122" s="67" t="s">
        <v>38</v>
      </c>
      <c r="X122" s="67"/>
    </row>
    <row r="123" spans="2:24" ht="22.15" customHeight="1" thickBot="1" x14ac:dyDescent="0.25">
      <c r="B123" s="103"/>
      <c r="C123" s="101"/>
      <c r="D123" s="101"/>
      <c r="E123" s="101"/>
      <c r="F123" s="12" t="s">
        <v>6</v>
      </c>
      <c r="G123" s="5"/>
      <c r="H123" s="5"/>
      <c r="I123" s="5"/>
      <c r="J123" s="5"/>
      <c r="K123" s="5"/>
      <c r="L123" s="5"/>
      <c r="M123" s="5"/>
      <c r="N123" s="5"/>
      <c r="O123" s="5"/>
      <c r="P123" s="5"/>
      <c r="Q123" s="5"/>
      <c r="R123" s="5"/>
      <c r="S123" s="65"/>
      <c r="T123" s="65"/>
      <c r="U123" s="66"/>
      <c r="V123" s="66"/>
      <c r="W123" s="67"/>
      <c r="X123" s="67"/>
    </row>
    <row r="124" spans="2:24" ht="22.15" customHeight="1" x14ac:dyDescent="0.2">
      <c r="B124" s="102" t="s">
        <v>20</v>
      </c>
      <c r="C124" s="100" t="s">
        <v>290</v>
      </c>
      <c r="D124" s="100"/>
      <c r="E124" s="100"/>
      <c r="F124" s="16" t="s">
        <v>5</v>
      </c>
      <c r="G124" s="8"/>
      <c r="H124" s="8">
        <v>1</v>
      </c>
      <c r="I124" s="8">
        <v>1</v>
      </c>
      <c r="J124" s="8">
        <v>1</v>
      </c>
      <c r="K124" s="8"/>
      <c r="L124" s="8"/>
      <c r="M124" s="8"/>
      <c r="N124" s="8"/>
      <c r="O124" s="8"/>
      <c r="P124" s="8"/>
      <c r="Q124" s="8"/>
      <c r="R124" s="8"/>
      <c r="S124" s="94">
        <f t="shared" ref="S124" si="13">IFERROR(SUM(G125:R125)/SUM(G124:R124),"")</f>
        <v>0</v>
      </c>
      <c r="T124" s="94"/>
      <c r="U124" s="72">
        <v>0.8</v>
      </c>
      <c r="V124" s="72" t="s">
        <v>32</v>
      </c>
      <c r="W124" s="73" t="s">
        <v>37</v>
      </c>
      <c r="X124" s="73"/>
    </row>
    <row r="125" spans="2:24" ht="22.15" customHeight="1" x14ac:dyDescent="0.2">
      <c r="B125" s="103"/>
      <c r="C125" s="101"/>
      <c r="D125" s="101"/>
      <c r="E125" s="101"/>
      <c r="F125" s="12" t="s">
        <v>6</v>
      </c>
      <c r="G125" s="5"/>
      <c r="H125" s="5"/>
      <c r="I125" s="5"/>
      <c r="J125" s="5"/>
      <c r="K125" s="5"/>
      <c r="L125" s="5"/>
      <c r="M125" s="5"/>
      <c r="N125" s="5"/>
      <c r="O125" s="5"/>
      <c r="P125" s="5"/>
      <c r="Q125" s="5"/>
      <c r="R125" s="5"/>
      <c r="S125" s="65"/>
      <c r="T125" s="65"/>
      <c r="U125" s="66"/>
      <c r="V125" s="66"/>
      <c r="W125" s="67"/>
      <c r="X125" s="67"/>
    </row>
    <row r="126" spans="2:24" ht="22.15" customHeight="1" x14ac:dyDescent="0.2">
      <c r="B126" s="103"/>
      <c r="C126" s="101" t="s">
        <v>291</v>
      </c>
      <c r="D126" s="101"/>
      <c r="E126" s="101"/>
      <c r="F126" s="11" t="s">
        <v>5</v>
      </c>
      <c r="G126" s="5">
        <v>1</v>
      </c>
      <c r="H126" s="5">
        <v>1</v>
      </c>
      <c r="I126" s="5"/>
      <c r="J126" s="5"/>
      <c r="K126" s="5"/>
      <c r="L126" s="5"/>
      <c r="M126" s="5"/>
      <c r="N126" s="5"/>
      <c r="O126" s="5"/>
      <c r="P126" s="5"/>
      <c r="Q126" s="5"/>
      <c r="R126" s="5"/>
      <c r="S126" s="65">
        <f t="shared" ref="S126" si="14">IFERROR(SUM(G127:R127)/SUM(G126:R126),"")</f>
        <v>0</v>
      </c>
      <c r="T126" s="65"/>
      <c r="U126" s="66">
        <v>0.8</v>
      </c>
      <c r="V126" s="66" t="s">
        <v>32</v>
      </c>
      <c r="W126" s="67" t="s">
        <v>37</v>
      </c>
      <c r="X126" s="67"/>
    </row>
    <row r="127" spans="2:24" ht="22.15" customHeight="1" x14ac:dyDescent="0.2">
      <c r="B127" s="103"/>
      <c r="C127" s="101"/>
      <c r="D127" s="101"/>
      <c r="E127" s="101"/>
      <c r="F127" s="12" t="s">
        <v>6</v>
      </c>
      <c r="G127" s="5"/>
      <c r="H127" s="5"/>
      <c r="I127" s="5"/>
      <c r="J127" s="5"/>
      <c r="K127" s="5"/>
      <c r="L127" s="5"/>
      <c r="M127" s="5"/>
      <c r="N127" s="5"/>
      <c r="O127" s="5"/>
      <c r="P127" s="5"/>
      <c r="Q127" s="5"/>
      <c r="R127" s="5"/>
      <c r="S127" s="65"/>
      <c r="T127" s="65"/>
      <c r="U127" s="66"/>
      <c r="V127" s="66"/>
      <c r="W127" s="67"/>
      <c r="X127" s="67"/>
    </row>
    <row r="128" spans="2:24" ht="22.15" customHeight="1" x14ac:dyDescent="0.2">
      <c r="B128" s="103"/>
      <c r="C128" s="101" t="s">
        <v>292</v>
      </c>
      <c r="D128" s="101"/>
      <c r="E128" s="101"/>
      <c r="F128" s="11" t="s">
        <v>5</v>
      </c>
      <c r="G128" s="5"/>
      <c r="H128" s="5"/>
      <c r="I128" s="5">
        <v>1</v>
      </c>
      <c r="J128" s="5">
        <v>1</v>
      </c>
      <c r="K128" s="5">
        <v>1</v>
      </c>
      <c r="L128" s="5"/>
      <c r="M128" s="5"/>
      <c r="N128" s="5"/>
      <c r="O128" s="5"/>
      <c r="P128" s="5"/>
      <c r="Q128" s="5"/>
      <c r="R128" s="5"/>
      <c r="S128" s="65">
        <f t="shared" ref="S128" si="15">IFERROR(SUM(G129:R129)/SUM(G128:R128),"")</f>
        <v>0</v>
      </c>
      <c r="T128" s="65"/>
      <c r="U128" s="66">
        <v>0.8</v>
      </c>
      <c r="V128" s="66" t="s">
        <v>32</v>
      </c>
      <c r="W128" s="67" t="s">
        <v>37</v>
      </c>
      <c r="X128" s="67"/>
    </row>
    <row r="129" spans="2:24" ht="22.15" customHeight="1" x14ac:dyDescent="0.2">
      <c r="B129" s="103"/>
      <c r="C129" s="101"/>
      <c r="D129" s="101"/>
      <c r="E129" s="101"/>
      <c r="F129" s="12" t="s">
        <v>6</v>
      </c>
      <c r="G129" s="5"/>
      <c r="H129" s="5"/>
      <c r="I129" s="5"/>
      <c r="J129" s="5"/>
      <c r="K129" s="5"/>
      <c r="L129" s="5"/>
      <c r="M129" s="5"/>
      <c r="N129" s="5"/>
      <c r="O129" s="5"/>
      <c r="P129" s="5"/>
      <c r="Q129" s="5"/>
      <c r="R129" s="5"/>
      <c r="S129" s="65"/>
      <c r="T129" s="65"/>
      <c r="U129" s="66"/>
      <c r="V129" s="66"/>
      <c r="W129" s="67"/>
      <c r="X129" s="67"/>
    </row>
    <row r="130" spans="2:24" ht="22.15" customHeight="1" x14ac:dyDescent="0.2">
      <c r="B130" s="103"/>
      <c r="C130" s="101" t="s">
        <v>293</v>
      </c>
      <c r="D130" s="101"/>
      <c r="E130" s="101"/>
      <c r="F130" s="11" t="s">
        <v>5</v>
      </c>
      <c r="G130" s="5"/>
      <c r="H130" s="5"/>
      <c r="I130" s="5"/>
      <c r="J130" s="5"/>
      <c r="K130" s="5">
        <v>1</v>
      </c>
      <c r="L130" s="5">
        <v>1</v>
      </c>
      <c r="M130" s="5">
        <v>1</v>
      </c>
      <c r="N130" s="5"/>
      <c r="O130" s="5"/>
      <c r="P130" s="5"/>
      <c r="Q130" s="5"/>
      <c r="R130" s="5"/>
      <c r="S130" s="65">
        <f t="shared" ref="S130" si="16">IFERROR(SUM(G131:R131)/SUM(G130:R130),"")</f>
        <v>0</v>
      </c>
      <c r="T130" s="65"/>
      <c r="U130" s="66">
        <v>0.8</v>
      </c>
      <c r="V130" s="66" t="s">
        <v>32</v>
      </c>
      <c r="W130" s="67" t="s">
        <v>37</v>
      </c>
      <c r="X130" s="67"/>
    </row>
    <row r="131" spans="2:24" ht="22.15" customHeight="1" x14ac:dyDescent="0.2">
      <c r="B131" s="103"/>
      <c r="C131" s="101"/>
      <c r="D131" s="101"/>
      <c r="E131" s="101"/>
      <c r="F131" s="12" t="s">
        <v>6</v>
      </c>
      <c r="G131" s="5"/>
      <c r="H131" s="5"/>
      <c r="I131" s="5"/>
      <c r="J131" s="5"/>
      <c r="K131" s="5"/>
      <c r="L131" s="5"/>
      <c r="M131" s="5"/>
      <c r="N131" s="5"/>
      <c r="O131" s="5"/>
      <c r="P131" s="5"/>
      <c r="Q131" s="5"/>
      <c r="R131" s="5"/>
      <c r="S131" s="65"/>
      <c r="T131" s="65"/>
      <c r="U131" s="66"/>
      <c r="V131" s="66"/>
      <c r="W131" s="67"/>
      <c r="X131" s="67"/>
    </row>
    <row r="132" spans="2:24" ht="22.15" customHeight="1" x14ac:dyDescent="0.2">
      <c r="B132" s="103"/>
      <c r="C132" s="101" t="s">
        <v>294</v>
      </c>
      <c r="D132" s="101"/>
      <c r="E132" s="101"/>
      <c r="F132" s="11" t="s">
        <v>5</v>
      </c>
      <c r="G132" s="5"/>
      <c r="H132" s="5"/>
      <c r="I132" s="5"/>
      <c r="J132" s="5"/>
      <c r="K132" s="5"/>
      <c r="L132" s="5">
        <v>1</v>
      </c>
      <c r="M132" s="5">
        <v>1</v>
      </c>
      <c r="N132" s="5">
        <v>1</v>
      </c>
      <c r="O132" s="5"/>
      <c r="P132" s="5"/>
      <c r="Q132" s="5"/>
      <c r="R132" s="5"/>
      <c r="S132" s="65">
        <f t="shared" ref="S132" si="17">IFERROR(SUM(G133:R133)/SUM(G132:R132),"")</f>
        <v>0</v>
      </c>
      <c r="T132" s="65"/>
      <c r="U132" s="66">
        <v>1</v>
      </c>
      <c r="V132" s="66" t="s">
        <v>32</v>
      </c>
      <c r="W132" s="67" t="s">
        <v>37</v>
      </c>
      <c r="X132" s="67"/>
    </row>
    <row r="133" spans="2:24" ht="22.15" customHeight="1" x14ac:dyDescent="0.2">
      <c r="B133" s="103"/>
      <c r="C133" s="101"/>
      <c r="D133" s="101"/>
      <c r="E133" s="101"/>
      <c r="F133" s="12" t="s">
        <v>6</v>
      </c>
      <c r="G133" s="5"/>
      <c r="H133" s="5"/>
      <c r="I133" s="5"/>
      <c r="J133" s="5"/>
      <c r="K133" s="5"/>
      <c r="L133" s="5"/>
      <c r="M133" s="5"/>
      <c r="N133" s="5"/>
      <c r="O133" s="5"/>
      <c r="P133" s="5"/>
      <c r="Q133" s="5"/>
      <c r="R133" s="5"/>
      <c r="S133" s="65"/>
      <c r="T133" s="65"/>
      <c r="U133" s="66"/>
      <c r="V133" s="66"/>
      <c r="W133" s="67"/>
      <c r="X133" s="67"/>
    </row>
    <row r="134" spans="2:24" ht="22.15" customHeight="1" x14ac:dyDescent="0.2">
      <c r="B134" s="103"/>
      <c r="C134" s="101" t="s">
        <v>295</v>
      </c>
      <c r="D134" s="101"/>
      <c r="E134" s="101"/>
      <c r="F134" s="11" t="s">
        <v>5</v>
      </c>
      <c r="G134" s="5"/>
      <c r="H134" s="5"/>
      <c r="I134" s="5">
        <v>1</v>
      </c>
      <c r="J134" s="5">
        <v>1</v>
      </c>
      <c r="K134" s="5"/>
      <c r="L134" s="5"/>
      <c r="M134" s="5"/>
      <c r="N134" s="5"/>
      <c r="O134" s="5"/>
      <c r="P134" s="5"/>
      <c r="Q134" s="5"/>
      <c r="R134" s="5"/>
      <c r="S134" s="65">
        <f t="shared" ref="S134" si="18">IFERROR(SUM(G135:R135)/SUM(G134:R134),"")</f>
        <v>0</v>
      </c>
      <c r="T134" s="65"/>
      <c r="U134" s="66">
        <v>0.7</v>
      </c>
      <c r="V134" s="66" t="s">
        <v>32</v>
      </c>
      <c r="W134" s="67" t="s">
        <v>13</v>
      </c>
      <c r="X134" s="67"/>
    </row>
    <row r="135" spans="2:24" ht="22.15" customHeight="1" x14ac:dyDescent="0.2">
      <c r="B135" s="103"/>
      <c r="C135" s="101"/>
      <c r="D135" s="101"/>
      <c r="E135" s="101"/>
      <c r="F135" s="12" t="s">
        <v>6</v>
      </c>
      <c r="G135" s="5"/>
      <c r="H135" s="5"/>
      <c r="I135" s="5"/>
      <c r="J135" s="5"/>
      <c r="K135" s="5"/>
      <c r="L135" s="5"/>
      <c r="M135" s="5"/>
      <c r="N135" s="5"/>
      <c r="O135" s="5"/>
      <c r="P135" s="5"/>
      <c r="Q135" s="5"/>
      <c r="R135" s="5"/>
      <c r="S135" s="65"/>
      <c r="T135" s="65"/>
      <c r="U135" s="66"/>
      <c r="V135" s="66"/>
      <c r="W135" s="67"/>
      <c r="X135" s="67"/>
    </row>
    <row r="136" spans="2:24" ht="22.15" customHeight="1" x14ac:dyDescent="0.2">
      <c r="B136" s="103"/>
      <c r="C136" s="101" t="s">
        <v>296</v>
      </c>
      <c r="D136" s="101"/>
      <c r="E136" s="101"/>
      <c r="F136" s="11" t="s">
        <v>5</v>
      </c>
      <c r="G136" s="5"/>
      <c r="H136" s="5"/>
      <c r="I136" s="5"/>
      <c r="J136" s="5"/>
      <c r="K136" s="5"/>
      <c r="L136" s="5">
        <v>1</v>
      </c>
      <c r="M136" s="5">
        <v>1</v>
      </c>
      <c r="N136" s="5"/>
      <c r="O136" s="5"/>
      <c r="P136" s="5"/>
      <c r="Q136" s="5"/>
      <c r="R136" s="5"/>
      <c r="S136" s="65">
        <f t="shared" ref="S136" si="19">IFERROR(SUM(G137:R137)/SUM(G136:R136),"")</f>
        <v>0</v>
      </c>
      <c r="T136" s="65"/>
      <c r="U136" s="66">
        <v>1</v>
      </c>
      <c r="V136" s="66" t="s">
        <v>31</v>
      </c>
      <c r="W136" s="67" t="s">
        <v>37</v>
      </c>
      <c r="X136" s="67"/>
    </row>
    <row r="137" spans="2:24" ht="22.15" customHeight="1" x14ac:dyDescent="0.2">
      <c r="B137" s="103"/>
      <c r="C137" s="101"/>
      <c r="D137" s="101"/>
      <c r="E137" s="101"/>
      <c r="F137" s="12" t="s">
        <v>6</v>
      </c>
      <c r="G137" s="5"/>
      <c r="H137" s="5"/>
      <c r="I137" s="5"/>
      <c r="J137" s="5"/>
      <c r="K137" s="5"/>
      <c r="L137" s="5"/>
      <c r="M137" s="5"/>
      <c r="N137" s="5"/>
      <c r="O137" s="5"/>
      <c r="P137" s="5"/>
      <c r="Q137" s="5"/>
      <c r="R137" s="5"/>
      <c r="S137" s="65"/>
      <c r="T137" s="65"/>
      <c r="U137" s="66"/>
      <c r="V137" s="66"/>
      <c r="W137" s="67"/>
      <c r="X137" s="67"/>
    </row>
    <row r="138" spans="2:24" ht="22.15" customHeight="1" x14ac:dyDescent="0.2">
      <c r="B138" s="103"/>
      <c r="C138" s="101" t="s">
        <v>297</v>
      </c>
      <c r="D138" s="101"/>
      <c r="E138" s="101"/>
      <c r="F138" s="11" t="s">
        <v>5</v>
      </c>
      <c r="G138" s="5"/>
      <c r="H138" s="5"/>
      <c r="I138" s="5"/>
      <c r="J138" s="5"/>
      <c r="K138" s="5"/>
      <c r="L138" s="5">
        <v>1</v>
      </c>
      <c r="M138" s="5"/>
      <c r="N138" s="5"/>
      <c r="O138" s="5"/>
      <c r="P138" s="5"/>
      <c r="Q138" s="5"/>
      <c r="R138" s="5"/>
      <c r="S138" s="65">
        <f t="shared" ref="S138" si="20">IFERROR(SUM(G139:R139)/SUM(G138:R138),"")</f>
        <v>0</v>
      </c>
      <c r="T138" s="65"/>
      <c r="U138" s="66">
        <v>1</v>
      </c>
      <c r="V138" s="66" t="s">
        <v>31</v>
      </c>
      <c r="W138" s="67" t="s">
        <v>37</v>
      </c>
      <c r="X138" s="67"/>
    </row>
    <row r="139" spans="2:24" ht="22.15" customHeight="1" x14ac:dyDescent="0.2">
      <c r="B139" s="103"/>
      <c r="C139" s="101"/>
      <c r="D139" s="101"/>
      <c r="E139" s="101"/>
      <c r="F139" s="12" t="s">
        <v>6</v>
      </c>
      <c r="G139" s="5"/>
      <c r="H139" s="5"/>
      <c r="I139" s="5"/>
      <c r="J139" s="5"/>
      <c r="K139" s="5"/>
      <c r="L139" s="5"/>
      <c r="M139" s="5"/>
      <c r="N139" s="5"/>
      <c r="O139" s="5"/>
      <c r="P139" s="5"/>
      <c r="Q139" s="5"/>
      <c r="R139" s="5"/>
      <c r="S139" s="65"/>
      <c r="T139" s="65"/>
      <c r="U139" s="66"/>
      <c r="V139" s="66"/>
      <c r="W139" s="67"/>
      <c r="X139" s="67"/>
    </row>
    <row r="140" spans="2:24" ht="22.15" customHeight="1" x14ac:dyDescent="0.2">
      <c r="B140" s="103"/>
      <c r="C140" s="101" t="s">
        <v>298</v>
      </c>
      <c r="D140" s="101"/>
      <c r="E140" s="101"/>
      <c r="F140" s="11" t="s">
        <v>5</v>
      </c>
      <c r="G140" s="5"/>
      <c r="H140" s="5"/>
      <c r="I140" s="5"/>
      <c r="J140" s="5"/>
      <c r="K140" s="5"/>
      <c r="L140" s="5"/>
      <c r="M140" s="5">
        <v>1</v>
      </c>
      <c r="N140" s="5"/>
      <c r="O140" s="5"/>
      <c r="P140" s="5"/>
      <c r="Q140" s="5"/>
      <c r="R140" s="5"/>
      <c r="S140" s="65">
        <f t="shared" ref="S140" si="21">IFERROR(SUM(G141:R141)/SUM(G140:R140),"")</f>
        <v>0</v>
      </c>
      <c r="T140" s="65"/>
      <c r="U140" s="66">
        <v>0.7</v>
      </c>
      <c r="V140" s="66" t="s">
        <v>32</v>
      </c>
      <c r="W140" s="67" t="s">
        <v>13</v>
      </c>
      <c r="X140" s="67"/>
    </row>
    <row r="141" spans="2:24" ht="22.15" customHeight="1" x14ac:dyDescent="0.2">
      <c r="B141" s="103"/>
      <c r="C141" s="101"/>
      <c r="D141" s="101"/>
      <c r="E141" s="101"/>
      <c r="F141" s="12" t="s">
        <v>6</v>
      </c>
      <c r="G141" s="5"/>
      <c r="H141" s="5"/>
      <c r="I141" s="5"/>
      <c r="J141" s="5"/>
      <c r="K141" s="5"/>
      <c r="L141" s="5"/>
      <c r="M141" s="5"/>
      <c r="N141" s="5"/>
      <c r="O141" s="5"/>
      <c r="P141" s="5"/>
      <c r="Q141" s="5"/>
      <c r="R141" s="5"/>
      <c r="S141" s="65"/>
      <c r="T141" s="65"/>
      <c r="U141" s="66"/>
      <c r="V141" s="66"/>
      <c r="W141" s="67"/>
      <c r="X141" s="67"/>
    </row>
    <row r="142" spans="2:24" ht="22.15" customHeight="1" x14ac:dyDescent="0.2">
      <c r="B142" s="103"/>
      <c r="C142" s="101" t="s">
        <v>299</v>
      </c>
      <c r="D142" s="101"/>
      <c r="E142" s="101"/>
      <c r="F142" s="11" t="s">
        <v>5</v>
      </c>
      <c r="G142" s="5"/>
      <c r="H142" s="5"/>
      <c r="I142" s="5"/>
      <c r="J142" s="5">
        <v>1</v>
      </c>
      <c r="K142" s="5">
        <v>1</v>
      </c>
      <c r="L142" s="5">
        <v>1</v>
      </c>
      <c r="M142" s="5">
        <v>1</v>
      </c>
      <c r="N142" s="5"/>
      <c r="O142" s="5"/>
      <c r="P142" s="5"/>
      <c r="Q142" s="5"/>
      <c r="R142" s="5"/>
      <c r="S142" s="65">
        <f t="shared" ref="S142" si="22">IFERROR(SUM(G143:R143)/SUM(G142:R142),"")</f>
        <v>0</v>
      </c>
      <c r="T142" s="65"/>
      <c r="U142" s="66">
        <v>0.7</v>
      </c>
      <c r="V142" s="66" t="s">
        <v>32</v>
      </c>
      <c r="W142" s="67" t="s">
        <v>13</v>
      </c>
      <c r="X142" s="67"/>
    </row>
    <row r="143" spans="2:24" ht="22.15" customHeight="1" x14ac:dyDescent="0.2">
      <c r="B143" s="103"/>
      <c r="C143" s="101"/>
      <c r="D143" s="101"/>
      <c r="E143" s="101"/>
      <c r="F143" s="12" t="s">
        <v>6</v>
      </c>
      <c r="G143" s="5"/>
      <c r="H143" s="5"/>
      <c r="I143" s="5"/>
      <c r="J143" s="5"/>
      <c r="K143" s="5"/>
      <c r="L143" s="5"/>
      <c r="M143" s="5"/>
      <c r="N143" s="5"/>
      <c r="O143" s="5"/>
      <c r="P143" s="5"/>
      <c r="Q143" s="5"/>
      <c r="R143" s="5"/>
      <c r="S143" s="65"/>
      <c r="T143" s="65"/>
      <c r="U143" s="66"/>
      <c r="V143" s="66"/>
      <c r="W143" s="67"/>
      <c r="X143" s="67"/>
    </row>
    <row r="144" spans="2:24" ht="22.15" customHeight="1" x14ac:dyDescent="0.2">
      <c r="B144" s="103"/>
      <c r="C144" s="101" t="s">
        <v>300</v>
      </c>
      <c r="D144" s="101"/>
      <c r="E144" s="101"/>
      <c r="F144" s="11" t="s">
        <v>5</v>
      </c>
      <c r="G144" s="5"/>
      <c r="H144" s="5"/>
      <c r="I144" s="5">
        <v>1</v>
      </c>
      <c r="J144" s="5"/>
      <c r="K144" s="5"/>
      <c r="L144" s="5"/>
      <c r="M144" s="5"/>
      <c r="N144" s="5"/>
      <c r="O144" s="5"/>
      <c r="P144" s="5"/>
      <c r="Q144" s="5"/>
      <c r="R144" s="5"/>
      <c r="S144" s="65">
        <f t="shared" ref="S144" si="23">IFERROR(SUM(G145:R145)/SUM(G144:R144),"")</f>
        <v>0</v>
      </c>
      <c r="T144" s="65"/>
      <c r="U144" s="66">
        <v>0.7</v>
      </c>
      <c r="V144" s="66" t="s">
        <v>32</v>
      </c>
      <c r="W144" s="67" t="s">
        <v>37</v>
      </c>
      <c r="X144" s="67"/>
    </row>
    <row r="145" spans="2:24" ht="22.15" customHeight="1" x14ac:dyDescent="0.2">
      <c r="B145" s="103"/>
      <c r="C145" s="101"/>
      <c r="D145" s="101"/>
      <c r="E145" s="101"/>
      <c r="F145" s="12" t="s">
        <v>6</v>
      </c>
      <c r="G145" s="5"/>
      <c r="H145" s="5"/>
      <c r="I145" s="5"/>
      <c r="J145" s="5"/>
      <c r="K145" s="5"/>
      <c r="L145" s="5"/>
      <c r="M145" s="5"/>
      <c r="N145" s="5"/>
      <c r="O145" s="5"/>
      <c r="P145" s="5"/>
      <c r="Q145" s="5"/>
      <c r="R145" s="5"/>
      <c r="S145" s="65"/>
      <c r="T145" s="65"/>
      <c r="U145" s="66"/>
      <c r="V145" s="66"/>
      <c r="W145" s="67"/>
      <c r="X145" s="67"/>
    </row>
    <row r="146" spans="2:24" ht="22.15" customHeight="1" x14ac:dyDescent="0.2">
      <c r="B146" s="103"/>
      <c r="C146" s="101" t="s">
        <v>301</v>
      </c>
      <c r="D146" s="101"/>
      <c r="E146" s="101"/>
      <c r="F146" s="11" t="s">
        <v>5</v>
      </c>
      <c r="G146" s="5"/>
      <c r="H146" s="5"/>
      <c r="I146" s="5"/>
      <c r="J146" s="5"/>
      <c r="K146" s="5"/>
      <c r="L146" s="5">
        <v>1</v>
      </c>
      <c r="M146" s="5"/>
      <c r="N146" s="5"/>
      <c r="O146" s="5"/>
      <c r="P146" s="5"/>
      <c r="Q146" s="5"/>
      <c r="R146" s="5"/>
      <c r="S146" s="65">
        <f t="shared" ref="S146" si="24">IFERROR(SUM(G147:R147)/SUM(G146:R146),"")</f>
        <v>0</v>
      </c>
      <c r="T146" s="65"/>
      <c r="U146" s="66">
        <v>0.7</v>
      </c>
      <c r="V146" s="66" t="s">
        <v>32</v>
      </c>
      <c r="W146" s="67" t="s">
        <v>37</v>
      </c>
      <c r="X146" s="67"/>
    </row>
    <row r="147" spans="2:24" ht="22.15" customHeight="1" x14ac:dyDescent="0.2">
      <c r="B147" s="103"/>
      <c r="C147" s="101"/>
      <c r="D147" s="101"/>
      <c r="E147" s="101"/>
      <c r="F147" s="12" t="s">
        <v>6</v>
      </c>
      <c r="G147" s="5"/>
      <c r="H147" s="5"/>
      <c r="I147" s="5"/>
      <c r="J147" s="5"/>
      <c r="K147" s="5"/>
      <c r="L147" s="5"/>
      <c r="M147" s="5"/>
      <c r="N147" s="5"/>
      <c r="O147" s="5"/>
      <c r="P147" s="5"/>
      <c r="Q147" s="5"/>
      <c r="R147" s="5"/>
      <c r="S147" s="65"/>
      <c r="T147" s="65"/>
      <c r="U147" s="66"/>
      <c r="V147" s="66"/>
      <c r="W147" s="67"/>
      <c r="X147" s="67"/>
    </row>
    <row r="148" spans="2:24" ht="22.15" customHeight="1" x14ac:dyDescent="0.2">
      <c r="B148" s="103"/>
      <c r="C148" s="101" t="s">
        <v>302</v>
      </c>
      <c r="D148" s="101"/>
      <c r="E148" s="101"/>
      <c r="F148" s="11" t="s">
        <v>5</v>
      </c>
      <c r="G148" s="5">
        <v>1</v>
      </c>
      <c r="H148" s="5">
        <v>1</v>
      </c>
      <c r="I148" s="5">
        <v>1</v>
      </c>
      <c r="J148" s="5">
        <v>1</v>
      </c>
      <c r="K148" s="5">
        <v>1</v>
      </c>
      <c r="L148" s="5">
        <v>1</v>
      </c>
      <c r="M148" s="5">
        <v>1</v>
      </c>
      <c r="N148" s="5">
        <v>1</v>
      </c>
      <c r="O148" s="5">
        <v>1</v>
      </c>
      <c r="P148" s="5">
        <v>1</v>
      </c>
      <c r="Q148" s="5">
        <v>1</v>
      </c>
      <c r="R148" s="5">
        <v>1</v>
      </c>
      <c r="S148" s="65">
        <f t="shared" ref="S148" si="25">IFERROR(SUM(G149:R149)/SUM(G148:R148),"")</f>
        <v>0</v>
      </c>
      <c r="T148" s="65"/>
      <c r="U148" s="66">
        <v>0.7</v>
      </c>
      <c r="V148" s="66" t="s">
        <v>32</v>
      </c>
      <c r="W148" s="67" t="s">
        <v>37</v>
      </c>
      <c r="X148" s="67"/>
    </row>
    <row r="149" spans="2:24" ht="22.15" customHeight="1" x14ac:dyDescent="0.2">
      <c r="B149" s="103"/>
      <c r="C149" s="101"/>
      <c r="D149" s="101"/>
      <c r="E149" s="101"/>
      <c r="F149" s="12" t="s">
        <v>6</v>
      </c>
      <c r="G149" s="5"/>
      <c r="H149" s="5"/>
      <c r="I149" s="5"/>
      <c r="J149" s="5"/>
      <c r="K149" s="5"/>
      <c r="L149" s="5"/>
      <c r="M149" s="5"/>
      <c r="N149" s="5"/>
      <c r="O149" s="5"/>
      <c r="P149" s="5"/>
      <c r="Q149" s="5"/>
      <c r="R149" s="5"/>
      <c r="S149" s="65"/>
      <c r="T149" s="65"/>
      <c r="U149" s="66"/>
      <c r="V149" s="66"/>
      <c r="W149" s="67"/>
      <c r="X149" s="67"/>
    </row>
    <row r="150" spans="2:24" ht="22.15" customHeight="1" x14ac:dyDescent="0.2">
      <c r="B150" s="103"/>
      <c r="C150" s="101" t="s">
        <v>303</v>
      </c>
      <c r="D150" s="101"/>
      <c r="E150" s="101"/>
      <c r="F150" s="11" t="s">
        <v>5</v>
      </c>
      <c r="G150" s="5"/>
      <c r="H150" s="5">
        <v>1</v>
      </c>
      <c r="I150" s="5"/>
      <c r="J150" s="5">
        <v>1</v>
      </c>
      <c r="K150" s="5"/>
      <c r="L150" s="5">
        <v>1</v>
      </c>
      <c r="M150" s="5"/>
      <c r="N150" s="5">
        <v>1</v>
      </c>
      <c r="O150" s="5"/>
      <c r="P150" s="5">
        <v>1</v>
      </c>
      <c r="Q150" s="5"/>
      <c r="R150" s="5">
        <v>1</v>
      </c>
      <c r="S150" s="65">
        <f t="shared" ref="S150" si="26">IFERROR(SUM(G151:R151)/SUM(G150:R150),"")</f>
        <v>0</v>
      </c>
      <c r="T150" s="65"/>
      <c r="U150" s="66">
        <v>0.6</v>
      </c>
      <c r="V150" s="66" t="s">
        <v>32</v>
      </c>
      <c r="W150" s="67" t="s">
        <v>37</v>
      </c>
      <c r="X150" s="67"/>
    </row>
    <row r="151" spans="2:24" ht="22.15" customHeight="1" x14ac:dyDescent="0.2">
      <c r="B151" s="103"/>
      <c r="C151" s="101"/>
      <c r="D151" s="101"/>
      <c r="E151" s="101"/>
      <c r="F151" s="12" t="s">
        <v>6</v>
      </c>
      <c r="G151" s="5"/>
      <c r="H151" s="5"/>
      <c r="I151" s="5"/>
      <c r="J151" s="5"/>
      <c r="K151" s="5"/>
      <c r="L151" s="5"/>
      <c r="M151" s="5"/>
      <c r="N151" s="5"/>
      <c r="O151" s="5"/>
      <c r="P151" s="5"/>
      <c r="Q151" s="5"/>
      <c r="R151" s="5"/>
      <c r="S151" s="65"/>
      <c r="T151" s="65"/>
      <c r="U151" s="66"/>
      <c r="V151" s="66"/>
      <c r="W151" s="67"/>
      <c r="X151" s="67"/>
    </row>
    <row r="152" spans="2:24" ht="22.15" customHeight="1" x14ac:dyDescent="0.2">
      <c r="B152" s="103"/>
      <c r="C152" s="101" t="s">
        <v>304</v>
      </c>
      <c r="D152" s="101"/>
      <c r="E152" s="101"/>
      <c r="F152" s="12"/>
      <c r="G152" s="5"/>
      <c r="H152" s="5"/>
      <c r="I152" s="5"/>
      <c r="J152" s="5"/>
      <c r="K152" s="5">
        <v>1</v>
      </c>
      <c r="L152" s="5"/>
      <c r="M152" s="5"/>
      <c r="N152" s="5"/>
      <c r="O152" s="5">
        <v>1</v>
      </c>
      <c r="P152" s="5"/>
      <c r="Q152" s="5"/>
      <c r="R152" s="5"/>
      <c r="S152" s="60"/>
      <c r="T152" s="60"/>
      <c r="U152" s="58"/>
      <c r="V152" s="58"/>
      <c r="W152" s="59"/>
      <c r="X152" s="59"/>
    </row>
    <row r="153" spans="2:24" ht="22.15" customHeight="1" x14ac:dyDescent="0.2">
      <c r="B153" s="103"/>
      <c r="C153" s="116"/>
      <c r="D153" s="116"/>
      <c r="E153" s="116"/>
      <c r="F153" s="12"/>
      <c r="G153" s="5"/>
      <c r="H153" s="5"/>
      <c r="I153" s="5"/>
      <c r="J153" s="5"/>
      <c r="K153" s="5"/>
      <c r="L153" s="5"/>
      <c r="M153" s="5"/>
      <c r="N153" s="5"/>
      <c r="O153" s="5"/>
      <c r="P153" s="5"/>
      <c r="Q153" s="5"/>
      <c r="R153" s="5"/>
      <c r="S153" s="60"/>
      <c r="T153" s="60"/>
      <c r="U153" s="58"/>
      <c r="V153" s="58"/>
      <c r="W153" s="59"/>
      <c r="X153" s="59"/>
    </row>
    <row r="154" spans="2:24" ht="21.75" customHeight="1" x14ac:dyDescent="0.2">
      <c r="B154" s="103"/>
      <c r="C154" s="101" t="s">
        <v>305</v>
      </c>
      <c r="D154" s="101"/>
      <c r="E154" s="101"/>
      <c r="F154" s="11" t="s">
        <v>5</v>
      </c>
      <c r="G154" s="5"/>
      <c r="H154" s="5"/>
      <c r="I154" s="5"/>
      <c r="J154" s="5">
        <v>1</v>
      </c>
      <c r="K154" s="5">
        <v>1</v>
      </c>
      <c r="L154" s="5"/>
      <c r="M154" s="5"/>
      <c r="N154" s="5">
        <v>1</v>
      </c>
      <c r="O154" s="5"/>
      <c r="P154" s="5">
        <v>1</v>
      </c>
      <c r="Q154" s="5"/>
      <c r="R154" s="5"/>
      <c r="S154" s="65">
        <f t="shared" ref="S154" si="27">IFERROR(SUM(G155:R155)/SUM(G154:R154),"")</f>
        <v>0</v>
      </c>
      <c r="T154" s="65"/>
      <c r="U154" s="66">
        <v>1</v>
      </c>
      <c r="V154" s="66" t="s">
        <v>32</v>
      </c>
      <c r="W154" s="67" t="s">
        <v>37</v>
      </c>
      <c r="X154" s="67"/>
    </row>
    <row r="155" spans="2:24" ht="22.15" customHeight="1" thickBot="1" x14ac:dyDescent="0.25">
      <c r="B155" s="148"/>
      <c r="C155" s="116"/>
      <c r="D155" s="116"/>
      <c r="E155" s="116"/>
      <c r="F155" s="17" t="s">
        <v>6</v>
      </c>
      <c r="G155" s="54"/>
      <c r="H155" s="54"/>
      <c r="I155" s="54"/>
      <c r="J155" s="54"/>
      <c r="K155" s="54"/>
      <c r="L155" s="54"/>
      <c r="M155" s="54"/>
      <c r="N155" s="54"/>
      <c r="O155" s="54"/>
      <c r="P155" s="54"/>
      <c r="Q155" s="54"/>
      <c r="R155" s="54"/>
      <c r="S155" s="95"/>
      <c r="T155" s="95"/>
      <c r="U155" s="75"/>
      <c r="V155" s="75"/>
      <c r="W155" s="76"/>
      <c r="X155" s="76"/>
    </row>
    <row r="156" spans="2:24" ht="22.15" customHeight="1" x14ac:dyDescent="0.2">
      <c r="B156" s="77" t="s">
        <v>192</v>
      </c>
      <c r="C156" s="101" t="s">
        <v>193</v>
      </c>
      <c r="D156" s="101"/>
      <c r="E156" s="101"/>
      <c r="F156" s="11" t="s">
        <v>5</v>
      </c>
      <c r="G156" s="5"/>
      <c r="H156" s="5">
        <v>1</v>
      </c>
      <c r="I156" s="5">
        <v>1</v>
      </c>
      <c r="J156" s="5"/>
      <c r="K156" s="5"/>
      <c r="L156" s="5"/>
      <c r="M156" s="5"/>
      <c r="N156" s="5"/>
      <c r="O156" s="5"/>
      <c r="P156" s="5"/>
      <c r="Q156" s="5"/>
      <c r="R156" s="5"/>
      <c r="S156" s="65">
        <f t="shared" ref="S156" si="28">IFERROR(SUM(G157:R157)/SUM(G156:R156),"")</f>
        <v>0</v>
      </c>
      <c r="T156" s="65"/>
      <c r="U156" s="66">
        <v>1</v>
      </c>
      <c r="V156" s="66" t="s">
        <v>32</v>
      </c>
      <c r="W156" s="67" t="s">
        <v>37</v>
      </c>
      <c r="X156" s="67"/>
    </row>
    <row r="157" spans="2:24" ht="22.15" customHeight="1" thickBot="1" x14ac:dyDescent="0.25">
      <c r="B157" s="78"/>
      <c r="C157" s="101"/>
      <c r="D157" s="101"/>
      <c r="E157" s="101"/>
      <c r="F157" s="17" t="s">
        <v>6</v>
      </c>
      <c r="G157" s="5"/>
      <c r="H157" s="5"/>
      <c r="I157" s="5"/>
      <c r="J157" s="5"/>
      <c r="K157" s="5"/>
      <c r="L157" s="5"/>
      <c r="M157" s="5"/>
      <c r="N157" s="5"/>
      <c r="O157" s="5"/>
      <c r="P157" s="5"/>
      <c r="Q157" s="5"/>
      <c r="R157" s="5"/>
      <c r="S157" s="95"/>
      <c r="T157" s="95"/>
      <c r="U157" s="75"/>
      <c r="V157" s="75"/>
      <c r="W157" s="76"/>
      <c r="X157" s="76"/>
    </row>
    <row r="158" spans="2:24" ht="22.15" customHeight="1" x14ac:dyDescent="0.2">
      <c r="B158" s="78"/>
      <c r="C158" s="101" t="s">
        <v>222</v>
      </c>
      <c r="D158" s="101"/>
      <c r="E158" s="101"/>
      <c r="F158" s="11" t="s">
        <v>5</v>
      </c>
      <c r="G158" s="5"/>
      <c r="H158" s="5">
        <v>1</v>
      </c>
      <c r="I158" s="5">
        <v>1</v>
      </c>
      <c r="J158" s="5">
        <v>1</v>
      </c>
      <c r="K158" s="5">
        <v>1</v>
      </c>
      <c r="L158" s="5">
        <v>1</v>
      </c>
      <c r="M158" s="5">
        <v>1</v>
      </c>
      <c r="N158" s="5">
        <v>1</v>
      </c>
      <c r="O158" s="5">
        <v>1</v>
      </c>
      <c r="P158" s="5">
        <v>1</v>
      </c>
      <c r="Q158" s="5">
        <v>1</v>
      </c>
      <c r="R158" s="5"/>
      <c r="S158" s="65">
        <f t="shared" ref="S158" si="29">IFERROR(SUM(G159:R159)/SUM(G158:R158),"")</f>
        <v>0</v>
      </c>
      <c r="T158" s="65"/>
      <c r="U158" s="66">
        <v>1</v>
      </c>
      <c r="V158" s="66" t="s">
        <v>32</v>
      </c>
      <c r="W158" s="67" t="s">
        <v>37</v>
      </c>
      <c r="X158" s="67"/>
    </row>
    <row r="159" spans="2:24" ht="22.15" customHeight="1" thickBot="1" x14ac:dyDescent="0.25">
      <c r="B159" s="78"/>
      <c r="C159" s="101"/>
      <c r="D159" s="101"/>
      <c r="E159" s="101"/>
      <c r="F159" s="17" t="s">
        <v>6</v>
      </c>
      <c r="G159" s="5"/>
      <c r="H159" s="5"/>
      <c r="I159" s="5"/>
      <c r="J159" s="5"/>
      <c r="K159" s="5"/>
      <c r="L159" s="5"/>
      <c r="M159" s="5"/>
      <c r="N159" s="5"/>
      <c r="O159" s="5"/>
      <c r="P159" s="5"/>
      <c r="Q159" s="5"/>
      <c r="R159" s="5"/>
      <c r="S159" s="95"/>
      <c r="T159" s="95"/>
      <c r="U159" s="75"/>
      <c r="V159" s="75"/>
      <c r="W159" s="76"/>
      <c r="X159" s="76"/>
    </row>
    <row r="160" spans="2:24" ht="22.15" customHeight="1" x14ac:dyDescent="0.2">
      <c r="B160" s="78"/>
      <c r="C160" s="101" t="s">
        <v>223</v>
      </c>
      <c r="D160" s="101"/>
      <c r="E160" s="101"/>
      <c r="F160" s="11" t="s">
        <v>5</v>
      </c>
      <c r="G160" s="5"/>
      <c r="H160" s="5"/>
      <c r="I160" s="5">
        <v>1</v>
      </c>
      <c r="J160" s="5"/>
      <c r="K160" s="5"/>
      <c r="L160" s="5">
        <v>1</v>
      </c>
      <c r="M160" s="5"/>
      <c r="N160" s="5"/>
      <c r="O160" s="5">
        <v>1</v>
      </c>
      <c r="P160" s="5"/>
      <c r="Q160" s="5"/>
      <c r="R160" s="5"/>
      <c r="S160" s="65">
        <f t="shared" ref="S160" si="30">IFERROR(SUM(G161:R161)/SUM(G160:R160),"")</f>
        <v>0</v>
      </c>
      <c r="T160" s="65"/>
      <c r="U160" s="66">
        <v>1</v>
      </c>
      <c r="V160" s="66" t="s">
        <v>32</v>
      </c>
      <c r="W160" s="67" t="s">
        <v>37</v>
      </c>
      <c r="X160" s="67"/>
    </row>
    <row r="161" spans="2:24" ht="22.15" customHeight="1" thickBot="1" x14ac:dyDescent="0.25">
      <c r="B161" s="78"/>
      <c r="C161" s="101"/>
      <c r="D161" s="101"/>
      <c r="E161" s="101"/>
      <c r="F161" s="17" t="s">
        <v>6</v>
      </c>
      <c r="G161" s="5"/>
      <c r="H161" s="5"/>
      <c r="I161" s="5"/>
      <c r="J161" s="5"/>
      <c r="K161" s="5"/>
      <c r="L161" s="5"/>
      <c r="M161" s="5"/>
      <c r="N161" s="5"/>
      <c r="O161" s="5"/>
      <c r="P161" s="5"/>
      <c r="Q161" s="5"/>
      <c r="R161" s="5"/>
      <c r="S161" s="95"/>
      <c r="T161" s="95"/>
      <c r="U161" s="75"/>
      <c r="V161" s="75"/>
      <c r="W161" s="76"/>
      <c r="X161" s="76"/>
    </row>
    <row r="162" spans="2:24" ht="22.15" customHeight="1" x14ac:dyDescent="0.2">
      <c r="B162" s="102" t="s">
        <v>21</v>
      </c>
      <c r="C162" s="106" t="s">
        <v>186</v>
      </c>
      <c r="D162" s="106"/>
      <c r="E162" s="106"/>
      <c r="F162" s="16" t="s">
        <v>5</v>
      </c>
      <c r="G162" s="55"/>
      <c r="H162" s="55"/>
      <c r="I162" s="55">
        <v>1</v>
      </c>
      <c r="J162" s="55"/>
      <c r="K162" s="55"/>
      <c r="L162" s="55"/>
      <c r="M162" s="55"/>
      <c r="N162" s="55"/>
      <c r="O162" s="55"/>
      <c r="P162" s="55"/>
      <c r="Q162" s="55"/>
      <c r="R162" s="55"/>
      <c r="S162" s="94">
        <f t="shared" ref="S162" si="31">IFERROR(SUM(G163:R163)/SUM(G162:R162),"")</f>
        <v>0</v>
      </c>
      <c r="T162" s="94"/>
      <c r="U162" s="72">
        <v>1</v>
      </c>
      <c r="V162" s="72" t="s">
        <v>39</v>
      </c>
      <c r="W162" s="73" t="s">
        <v>37</v>
      </c>
      <c r="X162" s="73"/>
    </row>
    <row r="163" spans="2:24" ht="16.149999999999999" customHeight="1" x14ac:dyDescent="0.2">
      <c r="B163" s="103"/>
      <c r="C163" s="101"/>
      <c r="D163" s="101"/>
      <c r="E163" s="101"/>
      <c r="F163" s="12" t="s">
        <v>6</v>
      </c>
      <c r="G163" s="5"/>
      <c r="H163" s="5"/>
      <c r="I163" s="5"/>
      <c r="J163" s="5"/>
      <c r="K163" s="5"/>
      <c r="L163" s="5"/>
      <c r="M163" s="5"/>
      <c r="N163" s="5"/>
      <c r="O163" s="5"/>
      <c r="P163" s="5"/>
      <c r="Q163" s="5"/>
      <c r="R163" s="5"/>
      <c r="S163" s="65"/>
      <c r="T163" s="65"/>
      <c r="U163" s="66"/>
      <c r="V163" s="66"/>
      <c r="W163" s="67"/>
      <c r="X163" s="67"/>
    </row>
    <row r="164" spans="2:24" ht="51.75" customHeight="1" x14ac:dyDescent="0.2">
      <c r="B164" s="103"/>
      <c r="C164" s="101" t="s">
        <v>56</v>
      </c>
      <c r="D164" s="101"/>
      <c r="E164" s="101"/>
      <c r="F164" s="11" t="s">
        <v>5</v>
      </c>
      <c r="G164" s="5"/>
      <c r="H164" s="5"/>
      <c r="I164" s="5"/>
      <c r="J164" s="5">
        <v>1</v>
      </c>
      <c r="K164" s="5"/>
      <c r="L164" s="5"/>
      <c r="M164" s="5"/>
      <c r="N164" s="5"/>
      <c r="O164" s="5"/>
      <c r="P164" s="5"/>
      <c r="Q164" s="5"/>
      <c r="R164" s="5"/>
      <c r="S164" s="65">
        <f t="shared" ref="S164" si="32">IFERROR(SUM(G165:R165)/SUM(G164:R164),"")</f>
        <v>0</v>
      </c>
      <c r="T164" s="65"/>
      <c r="U164" s="66">
        <v>1</v>
      </c>
      <c r="V164" s="66" t="s">
        <v>32</v>
      </c>
      <c r="W164" s="67" t="s">
        <v>37</v>
      </c>
      <c r="X164" s="67"/>
    </row>
    <row r="165" spans="2:24" ht="38.25" customHeight="1" x14ac:dyDescent="0.2">
      <c r="B165" s="103"/>
      <c r="C165" s="101"/>
      <c r="D165" s="101"/>
      <c r="E165" s="101"/>
      <c r="F165" s="12" t="s">
        <v>6</v>
      </c>
      <c r="G165" s="5"/>
      <c r="H165" s="5"/>
      <c r="I165" s="5"/>
      <c r="J165" s="5"/>
      <c r="K165" s="5"/>
      <c r="L165" s="5"/>
      <c r="M165" s="5"/>
      <c r="N165" s="5"/>
      <c r="O165" s="5"/>
      <c r="P165" s="5"/>
      <c r="Q165" s="5"/>
      <c r="R165" s="5"/>
      <c r="S165" s="65"/>
      <c r="T165" s="65"/>
      <c r="U165" s="66"/>
      <c r="V165" s="66"/>
      <c r="W165" s="67"/>
      <c r="X165" s="67"/>
    </row>
    <row r="166" spans="2:24" ht="22.15" customHeight="1" x14ac:dyDescent="0.2">
      <c r="B166" s="103"/>
      <c r="C166" s="101" t="s">
        <v>269</v>
      </c>
      <c r="D166" s="101"/>
      <c r="E166" s="101"/>
      <c r="F166" s="11" t="s">
        <v>5</v>
      </c>
      <c r="G166" s="5"/>
      <c r="H166" s="5">
        <v>1</v>
      </c>
      <c r="I166" s="5"/>
      <c r="J166" s="5">
        <v>1</v>
      </c>
      <c r="K166" s="5"/>
      <c r="L166" s="5">
        <v>1</v>
      </c>
      <c r="M166" s="5"/>
      <c r="N166" s="5">
        <v>1</v>
      </c>
      <c r="O166" s="5"/>
      <c r="P166" s="5">
        <v>1</v>
      </c>
      <c r="Q166" s="5"/>
      <c r="R166" s="5">
        <v>1</v>
      </c>
      <c r="S166" s="65">
        <f t="shared" ref="S166" si="33">IFERROR(SUM(G167:R167)/SUM(G166:R166),"")</f>
        <v>0</v>
      </c>
      <c r="T166" s="65"/>
      <c r="U166" s="66">
        <v>0.7</v>
      </c>
      <c r="V166" s="66" t="s">
        <v>40</v>
      </c>
      <c r="W166" s="67" t="s">
        <v>37</v>
      </c>
      <c r="X166" s="67"/>
    </row>
    <row r="167" spans="2:24" ht="18" customHeight="1" x14ac:dyDescent="0.2">
      <c r="B167" s="103"/>
      <c r="C167" s="101"/>
      <c r="D167" s="101"/>
      <c r="E167" s="101"/>
      <c r="F167" s="12" t="s">
        <v>6</v>
      </c>
      <c r="G167" s="5"/>
      <c r="I167" s="5"/>
      <c r="J167" s="5"/>
      <c r="K167" s="5"/>
      <c r="L167" s="5"/>
      <c r="M167" s="5"/>
      <c r="N167" s="5"/>
      <c r="O167" s="5"/>
      <c r="P167" s="5"/>
      <c r="Q167" s="5"/>
      <c r="R167" s="5"/>
      <c r="S167" s="65"/>
      <c r="T167" s="65"/>
      <c r="U167" s="66"/>
      <c r="V167" s="66"/>
      <c r="W167" s="67"/>
      <c r="X167" s="67"/>
    </row>
    <row r="168" spans="2:24" ht="13.9" customHeight="1" x14ac:dyDescent="0.2">
      <c r="B168" s="103"/>
      <c r="C168" s="101" t="s">
        <v>224</v>
      </c>
      <c r="D168" s="101"/>
      <c r="E168" s="101"/>
      <c r="F168" s="11" t="s">
        <v>5</v>
      </c>
      <c r="G168" s="5"/>
      <c r="H168" s="5">
        <v>1</v>
      </c>
      <c r="I168" s="5"/>
      <c r="J168" s="5">
        <v>1</v>
      </c>
      <c r="K168" s="5"/>
      <c r="L168" s="5">
        <v>1</v>
      </c>
      <c r="M168" s="5"/>
      <c r="N168" s="5">
        <v>1</v>
      </c>
      <c r="O168" s="5"/>
      <c r="P168" s="5">
        <v>1</v>
      </c>
      <c r="Q168" s="5"/>
      <c r="R168" s="5">
        <v>1</v>
      </c>
      <c r="S168" s="65">
        <f>IFERROR(SUM(G169:R169)/SUM(G168:R168),"")</f>
        <v>0</v>
      </c>
      <c r="T168" s="65"/>
      <c r="U168" s="66">
        <v>0.7</v>
      </c>
      <c r="V168" s="66" t="s">
        <v>40</v>
      </c>
      <c r="W168" s="67" t="s">
        <v>37</v>
      </c>
      <c r="X168" s="67"/>
    </row>
    <row r="169" spans="2:24" ht="27" customHeight="1" x14ac:dyDescent="0.2">
      <c r="B169" s="103"/>
      <c r="C169" s="101"/>
      <c r="D169" s="101"/>
      <c r="E169" s="101"/>
      <c r="F169" s="12" t="s">
        <v>6</v>
      </c>
      <c r="G169" s="5"/>
      <c r="H169" s="5"/>
      <c r="I169" s="5"/>
      <c r="J169" s="5"/>
      <c r="K169" s="5"/>
      <c r="L169" s="5"/>
      <c r="M169" s="5"/>
      <c r="N169" s="5"/>
      <c r="O169" s="5"/>
      <c r="P169" s="5"/>
      <c r="Q169" s="5"/>
      <c r="R169" s="5"/>
      <c r="S169" s="65"/>
      <c r="T169" s="65"/>
      <c r="U169" s="66"/>
      <c r="V169" s="66"/>
      <c r="W169" s="67"/>
      <c r="X169" s="67"/>
    </row>
    <row r="170" spans="2:24" ht="16.149999999999999" customHeight="1" x14ac:dyDescent="0.2">
      <c r="B170" s="103"/>
      <c r="C170" s="104" t="s">
        <v>225</v>
      </c>
      <c r="D170" s="101"/>
      <c r="E170" s="101"/>
      <c r="F170" s="11" t="s">
        <v>5</v>
      </c>
      <c r="G170" s="5"/>
      <c r="H170" s="5">
        <v>1</v>
      </c>
      <c r="I170" s="5"/>
      <c r="J170" s="5">
        <v>1</v>
      </c>
      <c r="K170" s="5"/>
      <c r="L170" s="5">
        <v>1</v>
      </c>
      <c r="M170" s="5"/>
      <c r="N170" s="5">
        <v>1</v>
      </c>
      <c r="O170" s="5"/>
      <c r="P170" s="5">
        <v>1</v>
      </c>
      <c r="Q170" s="5"/>
      <c r="R170" s="5">
        <v>1</v>
      </c>
      <c r="S170" s="65">
        <f>IFERROR(SUM(G171:R171)/SUM(G170:R170),"")</f>
        <v>0</v>
      </c>
      <c r="T170" s="65"/>
      <c r="U170" s="66">
        <v>0.7</v>
      </c>
      <c r="V170" s="66" t="s">
        <v>40</v>
      </c>
      <c r="W170" s="67" t="s">
        <v>37</v>
      </c>
      <c r="X170" s="67"/>
    </row>
    <row r="171" spans="2:24" ht="21.75" customHeight="1" thickBot="1" x14ac:dyDescent="0.25">
      <c r="B171" s="103"/>
      <c r="C171" s="105"/>
      <c r="D171" s="105"/>
      <c r="E171" s="105"/>
      <c r="F171" s="17" t="s">
        <v>6</v>
      </c>
      <c r="G171" s="9"/>
      <c r="H171" s="9"/>
      <c r="I171" s="9"/>
      <c r="J171" s="9"/>
      <c r="K171" s="9"/>
      <c r="L171" s="9"/>
      <c r="M171" s="9"/>
      <c r="N171" s="9"/>
      <c r="O171" s="9"/>
      <c r="P171" s="9"/>
      <c r="Q171" s="9"/>
      <c r="R171" s="9"/>
      <c r="S171" s="95"/>
      <c r="T171" s="95"/>
      <c r="U171" s="75"/>
      <c r="V171" s="75"/>
      <c r="W171" s="76"/>
      <c r="X171" s="76"/>
    </row>
    <row r="172" spans="2:24" ht="24" customHeight="1" x14ac:dyDescent="0.2">
      <c r="B172" s="97" t="s">
        <v>47</v>
      </c>
      <c r="C172" s="100" t="s">
        <v>187</v>
      </c>
      <c r="D172" s="100"/>
      <c r="E172" s="100"/>
      <c r="F172" s="16" t="s">
        <v>5</v>
      </c>
      <c r="G172" s="8"/>
      <c r="H172" s="8"/>
      <c r="I172" s="8"/>
      <c r="J172" s="8"/>
      <c r="K172" s="8">
        <v>1</v>
      </c>
      <c r="L172" s="8"/>
      <c r="M172" s="8"/>
      <c r="N172" s="8"/>
      <c r="O172" s="8"/>
      <c r="P172" s="8"/>
      <c r="Q172" s="8"/>
      <c r="R172" s="8"/>
      <c r="S172" s="94">
        <f t="shared" ref="S172" si="34">IFERROR(SUM(G173:R173)/SUM(G172:R172),"")</f>
        <v>0</v>
      </c>
      <c r="T172" s="94"/>
      <c r="U172" s="72">
        <v>1</v>
      </c>
      <c r="V172" s="72" t="s">
        <v>32</v>
      </c>
      <c r="W172" s="73" t="s">
        <v>37</v>
      </c>
      <c r="X172" s="73"/>
    </row>
    <row r="173" spans="2:24" ht="40.15" customHeight="1" x14ac:dyDescent="0.2">
      <c r="B173" s="98"/>
      <c r="C173" s="101"/>
      <c r="D173" s="101"/>
      <c r="E173" s="101"/>
      <c r="F173" s="12" t="s">
        <v>6</v>
      </c>
      <c r="G173" s="5"/>
      <c r="H173" s="5"/>
      <c r="I173" s="5"/>
      <c r="J173" s="5"/>
      <c r="K173" s="5"/>
      <c r="L173" s="5"/>
      <c r="M173" s="5"/>
      <c r="N173" s="5"/>
      <c r="O173" s="5"/>
      <c r="P173" s="5"/>
      <c r="Q173" s="5"/>
      <c r="R173" s="5"/>
      <c r="S173" s="65"/>
      <c r="T173" s="65"/>
      <c r="U173" s="66"/>
      <c r="V173" s="66"/>
      <c r="W173" s="67"/>
      <c r="X173" s="67"/>
    </row>
    <row r="174" spans="2:24" ht="24" customHeight="1" x14ac:dyDescent="0.2">
      <c r="B174" s="98"/>
      <c r="C174" s="101" t="s">
        <v>188</v>
      </c>
      <c r="D174" s="101"/>
      <c r="E174" s="101"/>
      <c r="F174" s="11" t="s">
        <v>5</v>
      </c>
      <c r="G174" s="5"/>
      <c r="H174" s="5"/>
      <c r="I174" s="5"/>
      <c r="J174" s="5"/>
      <c r="K174" s="5">
        <v>1</v>
      </c>
      <c r="L174" s="5"/>
      <c r="M174" s="5"/>
      <c r="N174" s="5"/>
      <c r="O174" s="5"/>
      <c r="P174" s="5"/>
      <c r="Q174" s="5"/>
      <c r="R174" s="5"/>
      <c r="S174" s="65">
        <f t="shared" ref="S174" si="35">IFERROR(SUM(G175:R175)/SUM(G174:R174),"")</f>
        <v>0</v>
      </c>
      <c r="T174" s="65"/>
      <c r="U174" s="66">
        <v>1</v>
      </c>
      <c r="V174" s="66" t="s">
        <v>32</v>
      </c>
      <c r="W174" s="67" t="s">
        <v>37</v>
      </c>
      <c r="X174" s="67"/>
    </row>
    <row r="175" spans="2:24" ht="24" customHeight="1" x14ac:dyDescent="0.2">
      <c r="B175" s="98"/>
      <c r="C175" s="101"/>
      <c r="D175" s="101"/>
      <c r="E175" s="101"/>
      <c r="F175" s="12" t="s">
        <v>6</v>
      </c>
      <c r="G175" s="5"/>
      <c r="H175" s="5"/>
      <c r="I175" s="5"/>
      <c r="J175" s="5"/>
      <c r="K175" s="5"/>
      <c r="L175" s="5"/>
      <c r="M175" s="5"/>
      <c r="N175" s="5"/>
      <c r="O175" s="5"/>
      <c r="P175" s="5"/>
      <c r="Q175" s="5"/>
      <c r="R175" s="5"/>
      <c r="S175" s="65"/>
      <c r="T175" s="65"/>
      <c r="U175" s="66"/>
      <c r="V175" s="66"/>
      <c r="W175" s="67"/>
      <c r="X175" s="67"/>
    </row>
    <row r="176" spans="2:24" ht="24" customHeight="1" x14ac:dyDescent="0.2">
      <c r="B176" s="98"/>
      <c r="C176" s="82" t="s">
        <v>189</v>
      </c>
      <c r="D176" s="83"/>
      <c r="E176" s="84"/>
      <c r="F176" s="11" t="s">
        <v>5</v>
      </c>
      <c r="G176" s="5"/>
      <c r="H176" s="5">
        <v>1</v>
      </c>
      <c r="I176" s="5">
        <v>1</v>
      </c>
      <c r="J176" s="5">
        <v>1</v>
      </c>
      <c r="K176" s="5">
        <v>1</v>
      </c>
      <c r="L176" s="5">
        <v>1</v>
      </c>
      <c r="M176" s="5">
        <v>1</v>
      </c>
      <c r="N176" s="5">
        <v>1</v>
      </c>
      <c r="O176" s="5">
        <v>1</v>
      </c>
      <c r="P176" s="5">
        <v>1</v>
      </c>
      <c r="Q176" s="5">
        <v>1</v>
      </c>
      <c r="R176" s="5"/>
      <c r="S176" s="65">
        <f t="shared" ref="S176" si="36">IFERROR(SUM(G177:R177)/SUM(G176:R176),"")</f>
        <v>0</v>
      </c>
      <c r="T176" s="65"/>
      <c r="U176" s="70">
        <v>1</v>
      </c>
      <c r="V176" s="66" t="s">
        <v>32</v>
      </c>
      <c r="W176" s="67" t="s">
        <v>37</v>
      </c>
      <c r="X176" s="67"/>
    </row>
    <row r="177" spans="2:24" ht="24" customHeight="1" thickBot="1" x14ac:dyDescent="0.25">
      <c r="B177" s="98"/>
      <c r="C177" s="85"/>
      <c r="D177" s="86"/>
      <c r="E177" s="87"/>
      <c r="F177" s="12" t="s">
        <v>6</v>
      </c>
      <c r="G177" s="5"/>
      <c r="H177" s="5"/>
      <c r="I177" s="5"/>
      <c r="J177" s="5"/>
      <c r="K177" s="5"/>
      <c r="L177" s="5"/>
      <c r="M177" s="5"/>
      <c r="N177" s="5"/>
      <c r="O177" s="5"/>
      <c r="P177" s="5"/>
      <c r="Q177" s="5"/>
      <c r="R177" s="5"/>
      <c r="S177" s="65"/>
      <c r="T177" s="65"/>
      <c r="U177" s="71"/>
      <c r="V177" s="66"/>
      <c r="W177" s="67"/>
      <c r="X177" s="67"/>
    </row>
    <row r="178" spans="2:24" ht="24" customHeight="1" x14ac:dyDescent="0.2">
      <c r="B178" s="97" t="s">
        <v>22</v>
      </c>
      <c r="C178" s="100" t="s">
        <v>190</v>
      </c>
      <c r="D178" s="100"/>
      <c r="E178" s="100"/>
      <c r="F178" s="16" t="s">
        <v>5</v>
      </c>
      <c r="G178" s="8"/>
      <c r="H178" s="8"/>
      <c r="I178" s="8"/>
      <c r="J178" s="8">
        <v>1</v>
      </c>
      <c r="K178" s="8"/>
      <c r="L178" s="8"/>
      <c r="M178" s="8"/>
      <c r="N178" s="8"/>
      <c r="O178" s="8"/>
      <c r="P178" s="8"/>
      <c r="Q178" s="8"/>
      <c r="R178" s="8"/>
      <c r="S178" s="94">
        <f t="shared" ref="S178" si="37">IFERROR(SUM(G179:R179)/SUM(G178:R178),"")</f>
        <v>0</v>
      </c>
      <c r="T178" s="94"/>
      <c r="U178" s="72">
        <v>1</v>
      </c>
      <c r="V178" s="72" t="s">
        <v>32</v>
      </c>
      <c r="W178" s="73" t="s">
        <v>37</v>
      </c>
      <c r="X178" s="73"/>
    </row>
    <row r="179" spans="2:24" ht="24" customHeight="1" x14ac:dyDescent="0.2">
      <c r="B179" s="98"/>
      <c r="C179" s="101"/>
      <c r="D179" s="101"/>
      <c r="E179" s="101"/>
      <c r="F179" s="12" t="s">
        <v>6</v>
      </c>
      <c r="G179" s="5"/>
      <c r="H179" s="5"/>
      <c r="I179" s="5"/>
      <c r="J179" s="5"/>
      <c r="K179" s="5"/>
      <c r="L179" s="5"/>
      <c r="M179" s="5"/>
      <c r="N179" s="5"/>
      <c r="O179" s="5"/>
      <c r="P179" s="5"/>
      <c r="Q179" s="5"/>
      <c r="R179" s="5"/>
      <c r="S179" s="65"/>
      <c r="T179" s="65"/>
      <c r="U179" s="66"/>
      <c r="V179" s="66"/>
      <c r="W179" s="67"/>
      <c r="X179" s="67"/>
    </row>
    <row r="180" spans="2:24" ht="13.9" customHeight="1" x14ac:dyDescent="0.2">
      <c r="B180" s="98"/>
      <c r="C180" s="104" t="s">
        <v>226</v>
      </c>
      <c r="D180" s="101"/>
      <c r="E180" s="101"/>
      <c r="F180" s="11" t="s">
        <v>5</v>
      </c>
      <c r="G180" s="4"/>
      <c r="H180" s="5">
        <v>1</v>
      </c>
      <c r="I180" s="5">
        <v>1</v>
      </c>
      <c r="J180" s="4">
        <v>1</v>
      </c>
      <c r="K180" s="5">
        <v>1</v>
      </c>
      <c r="L180" s="4">
        <v>1</v>
      </c>
      <c r="M180" s="5">
        <v>1</v>
      </c>
      <c r="N180" s="4">
        <v>1</v>
      </c>
      <c r="O180" s="5">
        <v>1</v>
      </c>
      <c r="P180" s="5">
        <v>1</v>
      </c>
      <c r="Q180" s="4">
        <v>1</v>
      </c>
      <c r="R180" s="5"/>
      <c r="S180" s="65">
        <f>IFERROR(SUM(G181:R181)/SUM(G180:R180),"")</f>
        <v>0</v>
      </c>
      <c r="T180" s="65"/>
      <c r="U180" s="66">
        <v>1</v>
      </c>
      <c r="V180" s="66" t="s">
        <v>32</v>
      </c>
      <c r="W180" s="67" t="s">
        <v>37</v>
      </c>
      <c r="X180" s="67"/>
    </row>
    <row r="181" spans="2:24" ht="14.25" x14ac:dyDescent="0.2">
      <c r="B181" s="98"/>
      <c r="C181" s="101"/>
      <c r="D181" s="101"/>
      <c r="E181" s="101"/>
      <c r="F181" s="12" t="s">
        <v>6</v>
      </c>
      <c r="G181" s="5"/>
      <c r="H181" s="5"/>
      <c r="I181" s="5"/>
      <c r="J181" s="5"/>
      <c r="K181" s="5"/>
      <c r="L181" s="5"/>
      <c r="M181" s="5"/>
      <c r="N181" s="5"/>
      <c r="O181" s="5"/>
      <c r="P181" s="5"/>
      <c r="Q181" s="5"/>
      <c r="R181" s="5"/>
      <c r="S181" s="65"/>
      <c r="T181" s="65"/>
      <c r="U181" s="66"/>
      <c r="V181" s="66"/>
      <c r="W181" s="67"/>
      <c r="X181" s="67"/>
    </row>
    <row r="182" spans="2:24" ht="25.15" customHeight="1" x14ac:dyDescent="0.2">
      <c r="B182" s="98"/>
      <c r="C182" s="104" t="s">
        <v>227</v>
      </c>
      <c r="D182" s="101"/>
      <c r="E182" s="101"/>
      <c r="F182" s="11" t="s">
        <v>5</v>
      </c>
      <c r="G182" s="4"/>
      <c r="H182" s="5">
        <v>1</v>
      </c>
      <c r="I182" s="5">
        <v>1</v>
      </c>
      <c r="J182" s="5">
        <v>1</v>
      </c>
      <c r="K182" s="5">
        <v>1</v>
      </c>
      <c r="L182" s="5">
        <v>1</v>
      </c>
      <c r="M182" s="5">
        <v>1</v>
      </c>
      <c r="N182" s="5">
        <v>1</v>
      </c>
      <c r="O182" s="5">
        <v>1</v>
      </c>
      <c r="P182" s="5">
        <v>1</v>
      </c>
      <c r="Q182" s="4">
        <v>1</v>
      </c>
      <c r="R182" s="5"/>
      <c r="S182" s="65">
        <f>IFERROR(SUM(G183:R183)/SUM(G182:R182),"")</f>
        <v>0</v>
      </c>
      <c r="T182" s="65"/>
      <c r="U182" s="66">
        <v>1</v>
      </c>
      <c r="V182" s="66" t="s">
        <v>32</v>
      </c>
      <c r="W182" s="67" t="s">
        <v>37</v>
      </c>
      <c r="X182" s="67"/>
    </row>
    <row r="183" spans="2:24" ht="15" thickBot="1" x14ac:dyDescent="0.25">
      <c r="B183" s="99"/>
      <c r="C183" s="105"/>
      <c r="D183" s="105"/>
      <c r="E183" s="105"/>
      <c r="F183" s="17" t="s">
        <v>6</v>
      </c>
      <c r="G183" s="9"/>
      <c r="H183" s="9"/>
      <c r="I183" s="9"/>
      <c r="J183" s="9"/>
      <c r="K183" s="9"/>
      <c r="L183" s="9"/>
      <c r="M183" s="9"/>
      <c r="N183" s="9"/>
      <c r="O183" s="9"/>
      <c r="P183" s="9"/>
      <c r="Q183" s="9"/>
      <c r="R183" s="9"/>
      <c r="S183" s="95"/>
      <c r="T183" s="95"/>
      <c r="U183" s="75"/>
      <c r="V183" s="75"/>
      <c r="W183" s="76"/>
      <c r="X183" s="76"/>
    </row>
    <row r="184" spans="2:24" ht="22.15" customHeight="1" x14ac:dyDescent="0.2">
      <c r="B184" s="97" t="s">
        <v>14</v>
      </c>
      <c r="C184" s="111" t="s">
        <v>228</v>
      </c>
      <c r="D184" s="100"/>
      <c r="E184" s="100"/>
      <c r="F184" s="16" t="s">
        <v>5</v>
      </c>
      <c r="G184" s="7"/>
      <c r="H184" s="8"/>
      <c r="I184" s="8"/>
      <c r="J184" s="7"/>
      <c r="K184" s="8">
        <v>1</v>
      </c>
      <c r="L184" s="7">
        <v>1</v>
      </c>
      <c r="M184" s="8"/>
      <c r="N184" s="7"/>
      <c r="O184" s="8">
        <v>1</v>
      </c>
      <c r="P184" s="8"/>
      <c r="Q184" s="7"/>
      <c r="R184" s="8"/>
      <c r="S184" s="94">
        <f>IFERROR(SUM(G185:R185)/SUM(G184:R184),"")</f>
        <v>0</v>
      </c>
      <c r="T184" s="94"/>
      <c r="U184" s="72">
        <v>0.7</v>
      </c>
      <c r="V184" s="72" t="s">
        <v>32</v>
      </c>
      <c r="W184" s="73" t="s">
        <v>37</v>
      </c>
      <c r="X184" s="73"/>
    </row>
    <row r="185" spans="2:24" ht="22.9" customHeight="1" x14ac:dyDescent="0.2">
      <c r="B185" s="98"/>
      <c r="C185" s="101"/>
      <c r="D185" s="101"/>
      <c r="E185" s="101"/>
      <c r="F185" s="12" t="s">
        <v>6</v>
      </c>
      <c r="G185" s="5"/>
      <c r="H185" s="5"/>
      <c r="I185" s="5"/>
      <c r="J185" s="5"/>
      <c r="K185" s="5"/>
      <c r="L185" s="5"/>
      <c r="M185" s="5"/>
      <c r="N185" s="5"/>
      <c r="O185" s="5"/>
      <c r="P185" s="5"/>
      <c r="Q185" s="5"/>
      <c r="R185" s="5"/>
      <c r="S185" s="65"/>
      <c r="T185" s="65"/>
      <c r="U185" s="66"/>
      <c r="V185" s="66"/>
      <c r="W185" s="67"/>
      <c r="X185" s="67"/>
    </row>
    <row r="186" spans="2:24" ht="25.15" customHeight="1" x14ac:dyDescent="0.2">
      <c r="B186" s="98"/>
      <c r="C186" s="104" t="s">
        <v>229</v>
      </c>
      <c r="D186" s="101"/>
      <c r="E186" s="101"/>
      <c r="F186" s="11" t="s">
        <v>5</v>
      </c>
      <c r="G186" s="4"/>
      <c r="H186" s="5"/>
      <c r="I186" s="5"/>
      <c r="J186" s="4"/>
      <c r="K186" s="5">
        <v>1</v>
      </c>
      <c r="L186" s="4"/>
      <c r="M186" s="5"/>
      <c r="N186" s="4"/>
      <c r="O186" s="5"/>
      <c r="P186" s="5">
        <v>1</v>
      </c>
      <c r="Q186" s="4"/>
      <c r="R186" s="5"/>
      <c r="S186" s="65">
        <f>IFERROR(SUM(G187:R187)/SUM(G186:R186),"")</f>
        <v>0</v>
      </c>
      <c r="T186" s="65"/>
      <c r="U186" s="66">
        <v>1</v>
      </c>
      <c r="V186" s="66" t="s">
        <v>31</v>
      </c>
      <c r="W186" s="67" t="s">
        <v>37</v>
      </c>
      <c r="X186" s="67"/>
    </row>
    <row r="187" spans="2:24" ht="25.15" customHeight="1" x14ac:dyDescent="0.2">
      <c r="B187" s="98"/>
      <c r="C187" s="101"/>
      <c r="D187" s="101"/>
      <c r="E187" s="101"/>
      <c r="F187" s="12" t="s">
        <v>6</v>
      </c>
      <c r="G187" s="5"/>
      <c r="H187" s="5"/>
      <c r="I187" s="5"/>
      <c r="J187" s="5"/>
      <c r="K187" s="5"/>
      <c r="L187" s="5"/>
      <c r="M187" s="5"/>
      <c r="N187" s="5"/>
      <c r="O187" s="5"/>
      <c r="P187" s="5"/>
      <c r="Q187" s="5"/>
      <c r="R187" s="5"/>
      <c r="S187" s="65"/>
      <c r="T187" s="65"/>
      <c r="U187" s="66"/>
      <c r="V187" s="66"/>
      <c r="W187" s="67"/>
      <c r="X187" s="67"/>
    </row>
    <row r="188" spans="2:24" s="10" customFormat="1" ht="22.15" customHeight="1" x14ac:dyDescent="0.2">
      <c r="B188" s="98"/>
      <c r="C188" s="104" t="s">
        <v>230</v>
      </c>
      <c r="D188" s="101"/>
      <c r="E188" s="101"/>
      <c r="F188" s="11" t="s">
        <v>5</v>
      </c>
      <c r="G188" s="5"/>
      <c r="H188" s="5"/>
      <c r="I188" s="5"/>
      <c r="J188" s="5">
        <v>1</v>
      </c>
      <c r="K188" s="5"/>
      <c r="L188" s="5"/>
      <c r="M188" s="5"/>
      <c r="N188" s="5"/>
      <c r="O188" s="5">
        <v>1</v>
      </c>
      <c r="P188" s="5"/>
      <c r="Q188" s="5"/>
      <c r="R188" s="5"/>
      <c r="S188" s="122">
        <f t="shared" ref="S188" si="38">IFERROR(SUM(G189:R189)/SUM(G188:R188),"")</f>
        <v>0</v>
      </c>
      <c r="T188" s="122"/>
      <c r="U188" s="66">
        <v>1</v>
      </c>
      <c r="V188" s="66" t="s">
        <v>31</v>
      </c>
      <c r="W188" s="67" t="s">
        <v>37</v>
      </c>
      <c r="X188" s="67"/>
    </row>
    <row r="189" spans="2:24" s="10" customFormat="1" ht="34.9" customHeight="1" thickBot="1" x14ac:dyDescent="0.25">
      <c r="B189" s="99"/>
      <c r="C189" s="105"/>
      <c r="D189" s="105"/>
      <c r="E189" s="105"/>
      <c r="F189" s="17" t="s">
        <v>6</v>
      </c>
      <c r="G189" s="9"/>
      <c r="H189" s="9"/>
      <c r="I189" s="9"/>
      <c r="J189" s="9"/>
      <c r="K189" s="9"/>
      <c r="L189" s="9"/>
      <c r="M189" s="9"/>
      <c r="N189" s="9"/>
      <c r="O189" s="9"/>
      <c r="P189" s="9"/>
      <c r="Q189" s="9"/>
      <c r="R189" s="9"/>
      <c r="S189" s="123"/>
      <c r="T189" s="123"/>
      <c r="U189" s="75"/>
      <c r="V189" s="75"/>
      <c r="W189" s="76"/>
      <c r="X189" s="76"/>
    </row>
    <row r="190" spans="2:24" ht="21" customHeight="1" x14ac:dyDescent="0.2">
      <c r="B190" s="98" t="s">
        <v>15</v>
      </c>
      <c r="C190" s="88" t="s">
        <v>231</v>
      </c>
      <c r="D190" s="89"/>
      <c r="E190" s="90"/>
      <c r="F190" s="11" t="s">
        <v>5</v>
      </c>
      <c r="G190" s="5"/>
      <c r="H190" s="5"/>
      <c r="I190" s="5">
        <v>1</v>
      </c>
      <c r="J190" s="5"/>
      <c r="K190" s="5"/>
      <c r="L190" s="5"/>
      <c r="M190" s="5"/>
      <c r="N190" s="5"/>
      <c r="O190" s="5"/>
      <c r="P190" s="5"/>
      <c r="Q190" s="5"/>
      <c r="R190" s="5"/>
      <c r="S190" s="107">
        <f t="shared" ref="S190" si="39">IFERROR(SUM(G191:R191)/SUM(G190:R190),"")</f>
        <v>0</v>
      </c>
      <c r="T190" s="108"/>
      <c r="U190" s="96">
        <v>1</v>
      </c>
      <c r="V190" s="96" t="s">
        <v>31</v>
      </c>
      <c r="W190" s="149" t="s">
        <v>37</v>
      </c>
      <c r="X190" s="150"/>
    </row>
    <row r="191" spans="2:24" ht="31.9" customHeight="1" x14ac:dyDescent="0.2">
      <c r="B191" s="98"/>
      <c r="C191" s="85"/>
      <c r="D191" s="86"/>
      <c r="E191" s="87"/>
      <c r="F191" s="12" t="s">
        <v>6</v>
      </c>
      <c r="G191" s="5"/>
      <c r="H191" s="5"/>
      <c r="I191" s="5"/>
      <c r="J191" s="5"/>
      <c r="K191" s="5"/>
      <c r="L191" s="5"/>
      <c r="M191" s="5"/>
      <c r="N191" s="5"/>
      <c r="O191" s="5"/>
      <c r="P191" s="5"/>
      <c r="Q191" s="5"/>
      <c r="R191" s="5"/>
      <c r="S191" s="109"/>
      <c r="T191" s="110"/>
      <c r="U191" s="71"/>
      <c r="V191" s="71"/>
      <c r="W191" s="151"/>
      <c r="X191" s="152"/>
    </row>
    <row r="192" spans="2:24" ht="25.9" customHeight="1" x14ac:dyDescent="0.2">
      <c r="B192" s="98"/>
      <c r="C192" s="104" t="s">
        <v>306</v>
      </c>
      <c r="D192" s="101"/>
      <c r="E192" s="101"/>
      <c r="F192" s="11" t="s">
        <v>5</v>
      </c>
      <c r="G192" s="4"/>
      <c r="H192" s="5"/>
      <c r="I192" s="5">
        <v>1</v>
      </c>
      <c r="J192" s="5"/>
      <c r="K192" s="5"/>
      <c r="L192" s="5"/>
      <c r="M192" s="5"/>
      <c r="N192" s="5"/>
      <c r="O192" s="5"/>
      <c r="P192" s="5"/>
      <c r="Q192" s="5"/>
      <c r="R192" s="5"/>
      <c r="S192" s="65">
        <f>IFERROR(SUM(G193:R193)/SUM(G192:R192),"")</f>
        <v>0</v>
      </c>
      <c r="T192" s="65"/>
      <c r="U192" s="66">
        <v>1</v>
      </c>
      <c r="V192" s="66" t="s">
        <v>41</v>
      </c>
      <c r="W192" s="67" t="s">
        <v>37</v>
      </c>
      <c r="X192" s="67"/>
    </row>
    <row r="193" spans="2:24" ht="22.15" customHeight="1" x14ac:dyDescent="0.2">
      <c r="B193" s="98"/>
      <c r="C193" s="101"/>
      <c r="D193" s="101"/>
      <c r="E193" s="101"/>
      <c r="F193" s="12" t="s">
        <v>6</v>
      </c>
      <c r="G193" s="5"/>
      <c r="H193" s="5"/>
      <c r="I193" s="5"/>
      <c r="J193" s="5"/>
      <c r="K193" s="5"/>
      <c r="L193" s="5"/>
      <c r="M193" s="5"/>
      <c r="N193" s="5"/>
      <c r="O193" s="5"/>
      <c r="P193" s="5"/>
      <c r="Q193" s="5"/>
      <c r="R193" s="5"/>
      <c r="S193" s="65"/>
      <c r="T193" s="65"/>
      <c r="U193" s="66"/>
      <c r="V193" s="66"/>
      <c r="W193" s="67"/>
      <c r="X193" s="67"/>
    </row>
    <row r="194" spans="2:24" ht="14.25" x14ac:dyDescent="0.2">
      <c r="B194" s="98"/>
      <c r="C194" s="101" t="s">
        <v>239</v>
      </c>
      <c r="D194" s="101"/>
      <c r="E194" s="101"/>
      <c r="F194" s="11" t="s">
        <v>5</v>
      </c>
      <c r="G194" s="5"/>
      <c r="H194" s="5">
        <v>1</v>
      </c>
      <c r="I194" s="5">
        <v>1</v>
      </c>
      <c r="J194" s="5">
        <v>1</v>
      </c>
      <c r="K194" s="5"/>
      <c r="L194" s="5"/>
      <c r="M194" s="5"/>
      <c r="N194" s="5"/>
      <c r="O194" s="5"/>
      <c r="P194" s="5"/>
      <c r="Q194" s="5"/>
      <c r="R194" s="5"/>
      <c r="S194" s="65">
        <f>IFERROR(SUM(G195:R195)/SUM(G194:R194),"")</f>
        <v>0</v>
      </c>
      <c r="T194" s="65"/>
      <c r="U194" s="66">
        <v>1</v>
      </c>
      <c r="V194" s="66" t="s">
        <v>41</v>
      </c>
      <c r="W194" s="67" t="s">
        <v>37</v>
      </c>
      <c r="X194" s="67"/>
    </row>
    <row r="195" spans="2:24" ht="14.25" x14ac:dyDescent="0.2">
      <c r="B195" s="98"/>
      <c r="C195" s="101"/>
      <c r="D195" s="101"/>
      <c r="E195" s="101"/>
      <c r="F195" s="12" t="s">
        <v>6</v>
      </c>
      <c r="G195" s="5"/>
      <c r="H195" s="5"/>
      <c r="I195" s="5"/>
      <c r="J195" s="5"/>
      <c r="K195" s="5"/>
      <c r="L195" s="5"/>
      <c r="M195" s="5"/>
      <c r="N195" s="5"/>
      <c r="O195" s="5"/>
      <c r="P195" s="5"/>
      <c r="Q195" s="5"/>
      <c r="R195" s="5"/>
      <c r="S195" s="65"/>
      <c r="T195" s="65"/>
      <c r="U195" s="66"/>
      <c r="V195" s="66"/>
      <c r="W195" s="67"/>
      <c r="X195" s="67"/>
    </row>
    <row r="196" spans="2:24" ht="25.9" customHeight="1" x14ac:dyDescent="0.2">
      <c r="B196" s="98"/>
      <c r="C196" s="104" t="s">
        <v>307</v>
      </c>
      <c r="D196" s="101"/>
      <c r="E196" s="101"/>
      <c r="F196" s="11" t="s">
        <v>5</v>
      </c>
      <c r="G196" s="4"/>
      <c r="H196" s="5"/>
      <c r="I196" s="5"/>
      <c r="J196" s="4"/>
      <c r="K196" s="5"/>
      <c r="L196" s="4"/>
      <c r="M196" s="5">
        <v>1</v>
      </c>
      <c r="N196" s="4">
        <v>1</v>
      </c>
      <c r="O196" s="5"/>
      <c r="P196" s="5"/>
      <c r="Q196" s="4"/>
      <c r="R196" s="5"/>
      <c r="S196" s="65">
        <f>IFERROR(SUM(G197:R197)/SUM(G196:R196),"")</f>
        <v>0</v>
      </c>
      <c r="T196" s="65"/>
      <c r="U196" s="66">
        <v>1</v>
      </c>
      <c r="V196" s="66" t="s">
        <v>42</v>
      </c>
      <c r="W196" s="67" t="s">
        <v>37</v>
      </c>
      <c r="X196" s="67"/>
    </row>
    <row r="197" spans="2:24" ht="15" thickBot="1" x14ac:dyDescent="0.25">
      <c r="B197" s="99"/>
      <c r="C197" s="105"/>
      <c r="D197" s="105"/>
      <c r="E197" s="105"/>
      <c r="F197" s="17" t="s">
        <v>6</v>
      </c>
      <c r="G197" s="54"/>
      <c r="H197" s="54"/>
      <c r="I197" s="54"/>
      <c r="J197" s="54"/>
      <c r="K197" s="54"/>
      <c r="L197" s="54"/>
      <c r="M197" s="54"/>
      <c r="N197" s="54"/>
      <c r="O197" s="54"/>
      <c r="P197" s="54"/>
      <c r="Q197" s="54"/>
      <c r="R197" s="54"/>
      <c r="S197" s="95"/>
      <c r="T197" s="95"/>
      <c r="U197" s="75"/>
      <c r="V197" s="75"/>
      <c r="W197" s="76"/>
      <c r="X197" s="76"/>
    </row>
    <row r="198" spans="2:24" ht="22.15" customHeight="1" x14ac:dyDescent="0.2">
      <c r="B198" s="77" t="s">
        <v>12</v>
      </c>
      <c r="C198" s="88" t="s">
        <v>232</v>
      </c>
      <c r="D198" s="89"/>
      <c r="E198" s="90"/>
      <c r="F198" s="11" t="s">
        <v>5</v>
      </c>
      <c r="G198" s="5"/>
      <c r="H198" s="5">
        <v>1</v>
      </c>
      <c r="I198" s="5">
        <v>1</v>
      </c>
      <c r="J198" s="5"/>
      <c r="K198" s="5"/>
      <c r="L198" s="5"/>
      <c r="M198" s="5"/>
      <c r="N198" s="5"/>
      <c r="O198" s="5"/>
      <c r="P198" s="5"/>
      <c r="Q198" s="5"/>
      <c r="R198" s="5"/>
      <c r="S198" s="65">
        <f>IFERROR(SUM(G199:R199)/SUM(G198:R198),"")</f>
        <v>0</v>
      </c>
      <c r="T198" s="65"/>
      <c r="U198" s="66">
        <v>1</v>
      </c>
      <c r="V198" s="72" t="s">
        <v>43</v>
      </c>
      <c r="W198" s="67" t="s">
        <v>37</v>
      </c>
      <c r="X198" s="67"/>
    </row>
    <row r="199" spans="2:24" ht="16.899999999999999" customHeight="1" thickBot="1" x14ac:dyDescent="0.25">
      <c r="B199" s="78"/>
      <c r="C199" s="91"/>
      <c r="D199" s="92"/>
      <c r="E199" s="93"/>
      <c r="F199" s="17" t="s">
        <v>6</v>
      </c>
      <c r="G199" s="5"/>
      <c r="H199" s="5"/>
      <c r="I199" s="5"/>
      <c r="J199" s="5"/>
      <c r="K199" s="5"/>
      <c r="L199" s="5"/>
      <c r="M199" s="5"/>
      <c r="N199" s="5"/>
      <c r="O199" s="5"/>
      <c r="P199" s="5"/>
      <c r="Q199" s="5"/>
      <c r="R199" s="5"/>
      <c r="S199" s="95"/>
      <c r="T199" s="95"/>
      <c r="U199" s="75"/>
      <c r="V199" s="66"/>
      <c r="W199" s="76"/>
      <c r="X199" s="76"/>
    </row>
    <row r="200" spans="2:24" ht="16.899999999999999" customHeight="1" x14ac:dyDescent="0.2">
      <c r="B200" s="78"/>
      <c r="C200" s="88" t="s">
        <v>233</v>
      </c>
      <c r="D200" s="89"/>
      <c r="E200" s="90"/>
      <c r="F200" s="11" t="s">
        <v>5</v>
      </c>
      <c r="G200" s="5"/>
      <c r="H200" s="5"/>
      <c r="I200" s="5"/>
      <c r="J200" s="5">
        <v>1</v>
      </c>
      <c r="K200" s="5"/>
      <c r="L200" s="5"/>
      <c r="M200" s="5"/>
      <c r="N200" s="5"/>
      <c r="O200" s="5"/>
      <c r="P200" s="5"/>
      <c r="Q200" s="5"/>
      <c r="R200" s="5"/>
      <c r="S200" s="65">
        <f>IFERROR(SUM(G201:R201)/SUM(G200:R200),"")</f>
        <v>0</v>
      </c>
      <c r="T200" s="65"/>
      <c r="U200" s="66">
        <v>1</v>
      </c>
      <c r="V200" s="72" t="s">
        <v>43</v>
      </c>
      <c r="W200" s="67" t="s">
        <v>37</v>
      </c>
      <c r="X200" s="67"/>
    </row>
    <row r="201" spans="2:24" ht="16.899999999999999" customHeight="1" thickBot="1" x14ac:dyDescent="0.25">
      <c r="B201" s="78"/>
      <c r="C201" s="91"/>
      <c r="D201" s="92"/>
      <c r="E201" s="93"/>
      <c r="F201" s="17" t="s">
        <v>6</v>
      </c>
      <c r="G201" s="5"/>
      <c r="H201" s="5"/>
      <c r="I201" s="5"/>
      <c r="J201" s="5"/>
      <c r="K201" s="5"/>
      <c r="L201" s="5"/>
      <c r="M201" s="5"/>
      <c r="N201" s="5"/>
      <c r="O201" s="5"/>
      <c r="P201" s="5"/>
      <c r="Q201" s="5"/>
      <c r="R201" s="5"/>
      <c r="S201" s="95"/>
      <c r="T201" s="95"/>
      <c r="U201" s="75"/>
      <c r="V201" s="66"/>
      <c r="W201" s="76"/>
      <c r="X201" s="76"/>
    </row>
    <row r="202" spans="2:24" ht="13.9" customHeight="1" x14ac:dyDescent="0.2">
      <c r="B202" s="78"/>
      <c r="C202" s="111" t="s">
        <v>234</v>
      </c>
      <c r="D202" s="100"/>
      <c r="E202" s="100"/>
      <c r="F202" s="16" t="s">
        <v>5</v>
      </c>
      <c r="G202" s="55">
        <v>1</v>
      </c>
      <c r="H202" s="55">
        <v>1</v>
      </c>
      <c r="I202" s="55">
        <v>1</v>
      </c>
      <c r="J202" s="55">
        <v>1</v>
      </c>
      <c r="K202" s="55">
        <v>1</v>
      </c>
      <c r="L202" s="55">
        <v>1</v>
      </c>
      <c r="M202" s="55">
        <v>1</v>
      </c>
      <c r="N202" s="55">
        <v>1</v>
      </c>
      <c r="O202" s="55">
        <v>1</v>
      </c>
      <c r="P202" s="55">
        <v>1</v>
      </c>
      <c r="Q202" s="55">
        <v>1</v>
      </c>
      <c r="R202" s="55">
        <v>1</v>
      </c>
      <c r="S202" s="94">
        <f t="shared" ref="S202" si="40">IFERROR(SUM(G203:R203)/SUM(G202:R202),"")</f>
        <v>0</v>
      </c>
      <c r="T202" s="94"/>
      <c r="U202" s="72">
        <v>1</v>
      </c>
      <c r="V202" s="72" t="s">
        <v>43</v>
      </c>
      <c r="W202" s="73" t="s">
        <v>37</v>
      </c>
      <c r="X202" s="73"/>
    </row>
    <row r="203" spans="2:24" ht="14.25" x14ac:dyDescent="0.2">
      <c r="B203" s="78"/>
      <c r="C203" s="101"/>
      <c r="D203" s="101"/>
      <c r="E203" s="101"/>
      <c r="F203" s="12" t="s">
        <v>6</v>
      </c>
      <c r="G203" s="5"/>
      <c r="H203" s="5"/>
      <c r="I203" s="5"/>
      <c r="J203" s="5"/>
      <c r="K203" s="5"/>
      <c r="L203" s="5"/>
      <c r="M203" s="5"/>
      <c r="N203" s="5"/>
      <c r="O203" s="5"/>
      <c r="P203" s="5"/>
      <c r="Q203" s="5"/>
      <c r="R203" s="5"/>
      <c r="S203" s="65"/>
      <c r="T203" s="65"/>
      <c r="U203" s="66"/>
      <c r="V203" s="66"/>
      <c r="W203" s="67"/>
      <c r="X203" s="67"/>
    </row>
    <row r="204" spans="2:24" ht="13.9" customHeight="1" x14ac:dyDescent="0.2">
      <c r="B204" s="78"/>
      <c r="C204" s="104" t="s">
        <v>235</v>
      </c>
      <c r="D204" s="101"/>
      <c r="E204" s="101"/>
      <c r="F204" s="11" t="s">
        <v>5</v>
      </c>
      <c r="G204" s="5"/>
      <c r="H204" s="5"/>
      <c r="I204" s="5"/>
      <c r="J204" s="5"/>
      <c r="K204" s="5"/>
      <c r="L204" s="5">
        <v>1</v>
      </c>
      <c r="M204" s="5"/>
      <c r="N204" s="5"/>
      <c r="O204" s="5"/>
      <c r="P204" s="5"/>
      <c r="Q204" s="5">
        <v>1</v>
      </c>
      <c r="R204" s="5"/>
      <c r="S204" s="65">
        <f t="shared" ref="S204" si="41">IFERROR(SUM(G205:R205)/SUM(G204:R204),"")</f>
        <v>0</v>
      </c>
      <c r="T204" s="65"/>
      <c r="U204" s="66">
        <v>1</v>
      </c>
      <c r="V204" s="66" t="s">
        <v>43</v>
      </c>
      <c r="W204" s="67" t="s">
        <v>37</v>
      </c>
      <c r="X204" s="67"/>
    </row>
    <row r="205" spans="2:24" ht="14.25" x14ac:dyDescent="0.2">
      <c r="B205" s="78"/>
      <c r="C205" s="101"/>
      <c r="D205" s="101"/>
      <c r="E205" s="101"/>
      <c r="F205" s="12" t="s">
        <v>6</v>
      </c>
      <c r="G205" s="5"/>
      <c r="H205" s="5"/>
      <c r="I205" s="5"/>
      <c r="J205" s="5"/>
      <c r="K205" s="5"/>
      <c r="L205" s="5"/>
      <c r="M205" s="5"/>
      <c r="N205" s="5"/>
      <c r="O205" s="5"/>
      <c r="P205" s="5"/>
      <c r="Q205" s="5"/>
      <c r="R205" s="5"/>
      <c r="S205" s="65"/>
      <c r="T205" s="65"/>
      <c r="U205" s="66"/>
      <c r="V205" s="66"/>
      <c r="W205" s="67"/>
      <c r="X205" s="67"/>
    </row>
    <row r="206" spans="2:24" ht="13.9" customHeight="1" x14ac:dyDescent="0.2">
      <c r="B206" s="78"/>
      <c r="C206" s="104" t="s">
        <v>236</v>
      </c>
      <c r="D206" s="101"/>
      <c r="E206" s="101"/>
      <c r="F206" s="11" t="s">
        <v>5</v>
      </c>
      <c r="G206" s="5"/>
      <c r="H206" s="5"/>
      <c r="I206" s="5"/>
      <c r="J206" s="5"/>
      <c r="K206" s="5"/>
      <c r="L206" s="5"/>
      <c r="M206" s="5">
        <v>1</v>
      </c>
      <c r="N206" s="5"/>
      <c r="O206" s="5"/>
      <c r="P206" s="5"/>
      <c r="Q206" s="5"/>
      <c r="R206" s="5"/>
      <c r="S206" s="65">
        <f t="shared" ref="S206" si="42">IFERROR(SUM(G207:R207)/SUM(G206:R206),"")</f>
        <v>0</v>
      </c>
      <c r="T206" s="65"/>
      <c r="U206" s="66">
        <v>1</v>
      </c>
      <c r="V206" s="66" t="s">
        <v>43</v>
      </c>
      <c r="W206" s="67" t="s">
        <v>37</v>
      </c>
      <c r="X206" s="67"/>
    </row>
    <row r="207" spans="2:24" ht="14.25" x14ac:dyDescent="0.2">
      <c r="B207" s="78"/>
      <c r="C207" s="101"/>
      <c r="D207" s="101"/>
      <c r="E207" s="101"/>
      <c r="F207" s="12" t="s">
        <v>6</v>
      </c>
      <c r="G207" s="5"/>
      <c r="H207" s="5"/>
      <c r="I207" s="5"/>
      <c r="J207" s="5"/>
      <c r="K207" s="5"/>
      <c r="L207" s="5"/>
      <c r="M207" s="5"/>
      <c r="N207" s="5"/>
      <c r="O207" s="5"/>
      <c r="P207" s="5"/>
      <c r="Q207" s="5"/>
      <c r="R207" s="5"/>
      <c r="S207" s="65"/>
      <c r="T207" s="65"/>
      <c r="U207" s="66"/>
      <c r="V207" s="66"/>
      <c r="W207" s="67"/>
      <c r="X207" s="67"/>
    </row>
    <row r="208" spans="2:24" ht="15" customHeight="1" x14ac:dyDescent="0.2">
      <c r="B208" s="78"/>
      <c r="C208" s="101" t="s">
        <v>237</v>
      </c>
      <c r="D208" s="101"/>
      <c r="E208" s="101"/>
      <c r="F208" s="11" t="s">
        <v>5</v>
      </c>
      <c r="G208" s="5"/>
      <c r="H208" s="5"/>
      <c r="I208" s="5"/>
      <c r="J208" s="5"/>
      <c r="K208" s="5"/>
      <c r="L208" s="5"/>
      <c r="M208" s="5"/>
      <c r="N208" s="5"/>
      <c r="O208" s="5"/>
      <c r="P208" s="5"/>
      <c r="Q208" s="5">
        <v>1</v>
      </c>
      <c r="R208" s="5">
        <v>1</v>
      </c>
      <c r="S208" s="65">
        <f t="shared" ref="S208" si="43">IFERROR(SUM(G209:R209)/SUM(G208:R208),"")</f>
        <v>0</v>
      </c>
      <c r="T208" s="65"/>
      <c r="U208" s="66">
        <v>1</v>
      </c>
      <c r="V208" s="66" t="s">
        <v>43</v>
      </c>
      <c r="W208" s="67" t="s">
        <v>37</v>
      </c>
      <c r="X208" s="67"/>
    </row>
    <row r="209" spans="2:24" ht="15" customHeight="1" x14ac:dyDescent="0.2">
      <c r="B209" s="78"/>
      <c r="C209" s="101"/>
      <c r="D209" s="101"/>
      <c r="E209" s="101"/>
      <c r="F209" s="12" t="s">
        <v>6</v>
      </c>
      <c r="G209" s="5"/>
      <c r="H209" s="5"/>
      <c r="I209" s="5"/>
      <c r="J209" s="5"/>
      <c r="K209" s="5"/>
      <c r="L209" s="5"/>
      <c r="M209" s="5"/>
      <c r="N209" s="5"/>
      <c r="O209" s="5"/>
      <c r="P209" s="5"/>
      <c r="Q209" s="5"/>
      <c r="R209" s="5"/>
      <c r="S209" s="65"/>
      <c r="T209" s="65"/>
      <c r="U209" s="66"/>
      <c r="V209" s="66"/>
      <c r="W209" s="67"/>
      <c r="X209" s="67"/>
    </row>
    <row r="210" spans="2:24" ht="13.9" customHeight="1" x14ac:dyDescent="0.2">
      <c r="B210" s="78"/>
      <c r="C210" s="104" t="s">
        <v>238</v>
      </c>
      <c r="D210" s="101"/>
      <c r="E210" s="101"/>
      <c r="F210" s="11" t="s">
        <v>5</v>
      </c>
      <c r="G210" s="5"/>
      <c r="H210" s="5"/>
      <c r="I210" s="5"/>
      <c r="J210" s="5"/>
      <c r="K210" s="5">
        <v>1</v>
      </c>
      <c r="L210" s="5"/>
      <c r="M210" s="5"/>
      <c r="N210" s="5"/>
      <c r="O210" s="5"/>
      <c r="P210" s="5"/>
      <c r="Q210" s="5"/>
      <c r="R210" s="5"/>
      <c r="S210" s="65">
        <f t="shared" ref="S210" si="44">IFERROR(SUM(G211:R211)/SUM(G210:R210),"")</f>
        <v>0</v>
      </c>
      <c r="T210" s="65"/>
      <c r="U210" s="66">
        <v>1</v>
      </c>
      <c r="V210" s="66" t="s">
        <v>43</v>
      </c>
      <c r="W210" s="67" t="s">
        <v>37</v>
      </c>
      <c r="X210" s="67"/>
    </row>
    <row r="211" spans="2:24" ht="15" thickBot="1" x14ac:dyDescent="0.25">
      <c r="B211" s="79"/>
      <c r="C211" s="105"/>
      <c r="D211" s="105"/>
      <c r="E211" s="105"/>
      <c r="F211" s="17" t="s">
        <v>6</v>
      </c>
      <c r="G211" s="9"/>
      <c r="H211" s="9"/>
      <c r="I211" s="9"/>
      <c r="J211" s="9"/>
      <c r="K211" s="9"/>
      <c r="L211" s="9"/>
      <c r="M211" s="9"/>
      <c r="N211" s="9"/>
      <c r="O211" s="9"/>
      <c r="P211" s="9"/>
      <c r="Q211" s="9"/>
      <c r="R211" s="9"/>
      <c r="S211" s="95"/>
      <c r="T211" s="95"/>
      <c r="U211" s="75"/>
      <c r="V211" s="75"/>
      <c r="W211" s="76"/>
      <c r="X211" s="76"/>
    </row>
    <row r="212" spans="2:24" ht="13.9" customHeight="1" x14ac:dyDescent="0.2">
      <c r="B212" s="97" t="s">
        <v>23</v>
      </c>
      <c r="C212" s="111" t="s">
        <v>240</v>
      </c>
      <c r="D212" s="100"/>
      <c r="E212" s="100"/>
      <c r="F212" s="16" t="s">
        <v>5</v>
      </c>
      <c r="G212" s="8"/>
      <c r="H212" s="8"/>
      <c r="I212" s="8">
        <v>1</v>
      </c>
      <c r="J212" s="8">
        <v>1</v>
      </c>
      <c r="K212" s="8">
        <v>1</v>
      </c>
      <c r="L212" s="8">
        <v>1</v>
      </c>
      <c r="M212" s="8">
        <v>1</v>
      </c>
      <c r="N212" s="8">
        <v>1</v>
      </c>
      <c r="O212" s="8">
        <v>1</v>
      </c>
      <c r="P212" s="8">
        <v>1</v>
      </c>
      <c r="Q212" s="8">
        <v>1</v>
      </c>
      <c r="R212" s="8"/>
      <c r="S212" s="94">
        <f t="shared" ref="S212" si="45">IFERROR(SUM(G213:R213)/SUM(G212:R212),"")</f>
        <v>0</v>
      </c>
      <c r="T212" s="94"/>
      <c r="U212" s="72">
        <v>1</v>
      </c>
      <c r="V212" s="72" t="s">
        <v>32</v>
      </c>
      <c r="W212" s="73" t="s">
        <v>37</v>
      </c>
      <c r="X212" s="73"/>
    </row>
    <row r="213" spans="2:24" ht="14.25" x14ac:dyDescent="0.2">
      <c r="B213" s="98"/>
      <c r="C213" s="101"/>
      <c r="D213" s="101"/>
      <c r="E213" s="101"/>
      <c r="F213" s="12" t="s">
        <v>6</v>
      </c>
      <c r="G213" s="5"/>
      <c r="H213" s="5"/>
      <c r="I213" s="5"/>
      <c r="J213" s="5"/>
      <c r="K213" s="5"/>
      <c r="L213" s="5"/>
      <c r="M213" s="5"/>
      <c r="N213" s="5"/>
      <c r="O213" s="5"/>
      <c r="P213" s="5"/>
      <c r="Q213" s="5"/>
      <c r="R213" s="5"/>
      <c r="S213" s="65"/>
      <c r="T213" s="65"/>
      <c r="U213" s="66"/>
      <c r="V213" s="66"/>
      <c r="W213" s="67"/>
      <c r="X213" s="67"/>
    </row>
    <row r="214" spans="2:24" ht="15" customHeight="1" x14ac:dyDescent="0.2">
      <c r="B214" s="98"/>
      <c r="C214" s="101" t="s">
        <v>51</v>
      </c>
      <c r="D214" s="101"/>
      <c r="E214" s="101"/>
      <c r="F214" s="11" t="s">
        <v>5</v>
      </c>
      <c r="G214" s="5"/>
      <c r="H214" s="5"/>
      <c r="I214" s="5">
        <v>1</v>
      </c>
      <c r="J214" s="5"/>
      <c r="K214" s="5"/>
      <c r="L214" s="5"/>
      <c r="M214" s="5"/>
      <c r="N214" s="5"/>
      <c r="O214" s="5"/>
      <c r="P214" s="5"/>
      <c r="Q214" s="5"/>
      <c r="R214" s="5"/>
      <c r="S214" s="65">
        <f t="shared" ref="S214" si="46">IFERROR(SUM(G215:R215)/SUM(G214:R214),"")</f>
        <v>0</v>
      </c>
      <c r="T214" s="65"/>
      <c r="U214" s="66">
        <v>1</v>
      </c>
      <c r="V214" s="66" t="s">
        <v>32</v>
      </c>
      <c r="W214" s="67" t="s">
        <v>37</v>
      </c>
      <c r="X214" s="67"/>
    </row>
    <row r="215" spans="2:24" ht="15" customHeight="1" x14ac:dyDescent="0.2">
      <c r="B215" s="98"/>
      <c r="C215" s="101"/>
      <c r="D215" s="101"/>
      <c r="E215" s="101"/>
      <c r="F215" s="12" t="s">
        <v>6</v>
      </c>
      <c r="G215" s="5"/>
      <c r="H215" s="5"/>
      <c r="I215" s="5"/>
      <c r="J215" s="5"/>
      <c r="K215" s="5"/>
      <c r="L215" s="5"/>
      <c r="M215" s="5"/>
      <c r="N215" s="5"/>
      <c r="O215" s="5"/>
      <c r="P215" s="5"/>
      <c r="Q215" s="5"/>
      <c r="R215" s="5"/>
      <c r="S215" s="65"/>
      <c r="T215" s="65"/>
      <c r="U215" s="66"/>
      <c r="V215" s="66"/>
      <c r="W215" s="67"/>
      <c r="X215" s="67"/>
    </row>
    <row r="216" spans="2:24" ht="13.9" customHeight="1" x14ac:dyDescent="0.2">
      <c r="B216" s="98"/>
      <c r="C216" s="104" t="s">
        <v>241</v>
      </c>
      <c r="D216" s="101"/>
      <c r="E216" s="101"/>
      <c r="F216" s="11" t="s">
        <v>5</v>
      </c>
      <c r="G216" s="5"/>
      <c r="H216" s="5"/>
      <c r="I216" s="5"/>
      <c r="J216" s="5"/>
      <c r="K216" s="5">
        <v>1</v>
      </c>
      <c r="L216" s="5">
        <v>1</v>
      </c>
      <c r="M216" s="5">
        <v>1</v>
      </c>
      <c r="N216" s="5">
        <v>1</v>
      </c>
      <c r="O216" s="5">
        <v>1</v>
      </c>
      <c r="P216" s="5">
        <v>1</v>
      </c>
      <c r="Q216" s="5">
        <v>1</v>
      </c>
      <c r="R216" s="5"/>
      <c r="S216" s="65">
        <f t="shared" ref="S216" si="47">IFERROR(SUM(G217:R217)/SUM(G216:R216),"")</f>
        <v>0</v>
      </c>
      <c r="T216" s="65"/>
      <c r="U216" s="66">
        <v>1</v>
      </c>
      <c r="V216" s="66" t="s">
        <v>32</v>
      </c>
      <c r="W216" s="67" t="s">
        <v>37</v>
      </c>
      <c r="X216" s="67"/>
    </row>
    <row r="217" spans="2:24" ht="18" customHeight="1" x14ac:dyDescent="0.2">
      <c r="B217" s="98"/>
      <c r="C217" s="101"/>
      <c r="D217" s="101"/>
      <c r="E217" s="101"/>
      <c r="F217" s="12" t="s">
        <v>6</v>
      </c>
      <c r="G217" s="5"/>
      <c r="H217" s="5"/>
      <c r="I217" s="5"/>
      <c r="J217" s="5"/>
      <c r="K217" s="5"/>
      <c r="L217" s="5"/>
      <c r="M217" s="5"/>
      <c r="N217" s="5"/>
      <c r="O217" s="5"/>
      <c r="P217" s="5"/>
      <c r="Q217" s="5"/>
      <c r="R217" s="5"/>
      <c r="S217" s="65"/>
      <c r="T217" s="65"/>
      <c r="U217" s="66"/>
      <c r="V217" s="66"/>
      <c r="W217" s="67"/>
      <c r="X217" s="67"/>
    </row>
    <row r="218" spans="2:24" ht="18" customHeight="1" x14ac:dyDescent="0.2">
      <c r="B218" s="98"/>
      <c r="C218" s="82" t="s">
        <v>177</v>
      </c>
      <c r="D218" s="83"/>
      <c r="E218" s="84"/>
      <c r="F218" s="11" t="s">
        <v>5</v>
      </c>
      <c r="G218" s="5"/>
      <c r="H218" s="5"/>
      <c r="I218" s="5"/>
      <c r="J218" s="5"/>
      <c r="K218" s="5"/>
      <c r="L218" s="5"/>
      <c r="M218" s="5"/>
      <c r="N218" s="5"/>
      <c r="O218" s="5">
        <v>1</v>
      </c>
      <c r="P218" s="5">
        <v>1</v>
      </c>
      <c r="Q218" s="5"/>
      <c r="R218" s="5"/>
      <c r="S218" s="65">
        <f t="shared" ref="S218" si="48">IFERROR(SUM(G219:R219)/SUM(G218:R218),"")</f>
        <v>0</v>
      </c>
      <c r="T218" s="65"/>
      <c r="U218" s="70">
        <v>1</v>
      </c>
      <c r="V218" s="70" t="s">
        <v>35</v>
      </c>
      <c r="W218" s="155" t="s">
        <v>36</v>
      </c>
      <c r="X218" s="156"/>
    </row>
    <row r="219" spans="2:24" ht="18" customHeight="1" x14ac:dyDescent="0.2">
      <c r="B219" s="98"/>
      <c r="C219" s="85"/>
      <c r="D219" s="86"/>
      <c r="E219" s="87"/>
      <c r="F219" s="12" t="s">
        <v>6</v>
      </c>
      <c r="G219" s="5"/>
      <c r="H219" s="5"/>
      <c r="I219" s="5"/>
      <c r="J219" s="5"/>
      <c r="K219" s="5"/>
      <c r="L219" s="5"/>
      <c r="M219" s="5"/>
      <c r="N219" s="5"/>
      <c r="O219" s="5"/>
      <c r="P219" s="5"/>
      <c r="Q219" s="5"/>
      <c r="R219" s="5"/>
      <c r="S219" s="65"/>
      <c r="T219" s="65"/>
      <c r="U219" s="71"/>
      <c r="V219" s="71"/>
      <c r="W219" s="151"/>
      <c r="X219" s="152"/>
    </row>
    <row r="220" spans="2:24" ht="18" customHeight="1" x14ac:dyDescent="0.2">
      <c r="B220" s="98"/>
      <c r="C220" s="101" t="s">
        <v>53</v>
      </c>
      <c r="D220" s="101"/>
      <c r="E220" s="101"/>
      <c r="F220" s="11" t="s">
        <v>5</v>
      </c>
      <c r="G220" s="5"/>
      <c r="H220" s="5"/>
      <c r="I220" s="5">
        <v>1</v>
      </c>
      <c r="J220" s="5"/>
      <c r="K220" s="5"/>
      <c r="L220" s="5"/>
      <c r="M220" s="5"/>
      <c r="N220" s="5"/>
      <c r="O220" s="5"/>
      <c r="P220" s="5"/>
      <c r="Q220" s="5"/>
      <c r="R220" s="5"/>
      <c r="S220" s="65">
        <f t="shared" ref="S220" si="49">IFERROR(SUM(G221:R221)/SUM(G220:R220),"")</f>
        <v>0</v>
      </c>
      <c r="T220" s="65"/>
      <c r="U220" s="66">
        <v>1</v>
      </c>
      <c r="V220" s="66" t="s">
        <v>32</v>
      </c>
      <c r="W220" s="67" t="s">
        <v>37</v>
      </c>
      <c r="X220" s="67"/>
    </row>
    <row r="221" spans="2:24" ht="18" customHeight="1" x14ac:dyDescent="0.2">
      <c r="B221" s="98"/>
      <c r="C221" s="101"/>
      <c r="D221" s="101"/>
      <c r="E221" s="101"/>
      <c r="F221" s="12" t="s">
        <v>6</v>
      </c>
      <c r="G221" s="5"/>
      <c r="H221" s="5"/>
      <c r="I221" s="5"/>
      <c r="J221" s="5"/>
      <c r="K221" s="5"/>
      <c r="L221" s="5"/>
      <c r="M221" s="5"/>
      <c r="N221" s="5"/>
      <c r="O221" s="5"/>
      <c r="P221" s="5"/>
      <c r="Q221" s="5"/>
      <c r="R221" s="5"/>
      <c r="S221" s="65"/>
      <c r="T221" s="65"/>
      <c r="U221" s="66"/>
      <c r="V221" s="66"/>
      <c r="W221" s="67"/>
      <c r="X221" s="67"/>
    </row>
    <row r="222" spans="2:24" ht="13.9" customHeight="1" x14ac:dyDescent="0.2">
      <c r="B222" s="98"/>
      <c r="C222" s="104" t="s">
        <v>242</v>
      </c>
      <c r="D222" s="101"/>
      <c r="E222" s="101"/>
      <c r="F222" s="11" t="s">
        <v>5</v>
      </c>
      <c r="G222" s="5"/>
      <c r="H222" s="5"/>
      <c r="I222" s="5"/>
      <c r="J222" s="5"/>
      <c r="K222" s="5"/>
      <c r="L222" s="5"/>
      <c r="M222" s="5"/>
      <c r="N222" s="5"/>
      <c r="O222" s="5">
        <v>1</v>
      </c>
      <c r="P222" s="5">
        <v>1</v>
      </c>
      <c r="Q222" s="5">
        <v>1</v>
      </c>
      <c r="R222" s="5"/>
      <c r="S222" s="65">
        <f t="shared" ref="S222" si="50">IFERROR(SUM(G223:R223)/SUM(G222:R222),"")</f>
        <v>0</v>
      </c>
      <c r="T222" s="65"/>
      <c r="U222" s="66">
        <v>1</v>
      </c>
      <c r="V222" s="66" t="s">
        <v>32</v>
      </c>
      <c r="W222" s="67" t="s">
        <v>37</v>
      </c>
      <c r="X222" s="67"/>
    </row>
    <row r="223" spans="2:24" ht="15" customHeight="1" x14ac:dyDescent="0.2">
      <c r="B223" s="98"/>
      <c r="C223" s="101"/>
      <c r="D223" s="101"/>
      <c r="E223" s="101"/>
      <c r="F223" s="12" t="s">
        <v>6</v>
      </c>
      <c r="G223" s="5"/>
      <c r="H223" s="5"/>
      <c r="I223" s="5"/>
      <c r="J223" s="5"/>
      <c r="K223" s="5"/>
      <c r="L223" s="5"/>
      <c r="M223" s="5"/>
      <c r="N223" s="5"/>
      <c r="O223" s="5"/>
      <c r="P223" s="5"/>
      <c r="Q223" s="5"/>
      <c r="R223" s="5"/>
      <c r="S223" s="65"/>
      <c r="T223" s="65"/>
      <c r="U223" s="66"/>
      <c r="V223" s="66"/>
      <c r="W223" s="67"/>
      <c r="X223" s="67"/>
    </row>
    <row r="224" spans="2:24" ht="14.25" customHeight="1" x14ac:dyDescent="0.2">
      <c r="B224" s="98"/>
      <c r="C224" s="104" t="s">
        <v>243</v>
      </c>
      <c r="D224" s="101"/>
      <c r="E224" s="101"/>
      <c r="F224" s="11" t="s">
        <v>5</v>
      </c>
      <c r="G224" s="5"/>
      <c r="H224" s="5"/>
      <c r="I224" s="5"/>
      <c r="J224" s="5"/>
      <c r="K224" s="5"/>
      <c r="L224" s="5"/>
      <c r="M224" s="5"/>
      <c r="N224" s="5"/>
      <c r="O224" s="5"/>
      <c r="P224" s="5"/>
      <c r="Q224" s="5">
        <v>1</v>
      </c>
      <c r="R224" s="5"/>
      <c r="S224" s="65">
        <f t="shared" ref="S224" si="51">IFERROR(SUM(G225:R225)/SUM(G224:R224),"")</f>
        <v>0</v>
      </c>
      <c r="T224" s="65"/>
      <c r="U224" s="66">
        <v>1</v>
      </c>
      <c r="V224" s="66" t="s">
        <v>32</v>
      </c>
      <c r="W224" s="67" t="s">
        <v>37</v>
      </c>
      <c r="X224" s="67"/>
    </row>
    <row r="225" spans="2:24" ht="14.25" x14ac:dyDescent="0.2">
      <c r="B225" s="98"/>
      <c r="C225" s="101"/>
      <c r="D225" s="101"/>
      <c r="E225" s="101"/>
      <c r="F225" s="12" t="s">
        <v>6</v>
      </c>
      <c r="G225" s="5"/>
      <c r="H225" s="5"/>
      <c r="I225" s="5"/>
      <c r="J225" s="5"/>
      <c r="K225" s="5"/>
      <c r="L225" s="5"/>
      <c r="M225" s="5"/>
      <c r="N225" s="5"/>
      <c r="O225" s="5"/>
      <c r="P225" s="5"/>
      <c r="Q225" s="5"/>
      <c r="R225" s="5"/>
      <c r="S225" s="65"/>
      <c r="T225" s="65"/>
      <c r="U225" s="66"/>
      <c r="V225" s="66"/>
      <c r="W225" s="67"/>
      <c r="X225" s="67"/>
    </row>
    <row r="226" spans="2:24" ht="14.25" x14ac:dyDescent="0.2">
      <c r="B226" s="98"/>
      <c r="C226" s="101" t="s">
        <v>244</v>
      </c>
      <c r="D226" s="101"/>
      <c r="E226" s="101"/>
      <c r="F226" s="11" t="s">
        <v>5</v>
      </c>
      <c r="G226" s="5"/>
      <c r="H226" s="5"/>
      <c r="I226" s="5"/>
      <c r="J226" s="5"/>
      <c r="K226" s="5"/>
      <c r="L226" s="5"/>
      <c r="M226" s="5"/>
      <c r="N226" s="5"/>
      <c r="O226" s="5"/>
      <c r="P226" s="5"/>
      <c r="Q226" s="5">
        <v>1</v>
      </c>
      <c r="R226" s="5">
        <v>1</v>
      </c>
      <c r="S226" s="65">
        <f t="shared" ref="S226" si="52">IFERROR(SUM(G227:R227)/SUM(G226:R226),"")</f>
        <v>0</v>
      </c>
      <c r="T226" s="65"/>
      <c r="U226" s="66">
        <v>1</v>
      </c>
      <c r="V226" s="66" t="s">
        <v>43</v>
      </c>
      <c r="W226" s="67" t="s">
        <v>37</v>
      </c>
      <c r="X226" s="67"/>
    </row>
    <row r="227" spans="2:24" ht="14.25" x14ac:dyDescent="0.2">
      <c r="B227" s="98"/>
      <c r="C227" s="101"/>
      <c r="D227" s="101"/>
      <c r="E227" s="101"/>
      <c r="F227" s="12" t="s">
        <v>6</v>
      </c>
      <c r="G227" s="5"/>
      <c r="H227" s="5"/>
      <c r="I227" s="5"/>
      <c r="J227" s="5"/>
      <c r="K227" s="5"/>
      <c r="L227" s="5"/>
      <c r="M227" s="5"/>
      <c r="N227" s="5"/>
      <c r="O227" s="5"/>
      <c r="P227" s="5"/>
      <c r="Q227" s="5"/>
      <c r="R227" s="5"/>
      <c r="S227" s="65"/>
      <c r="T227" s="65"/>
      <c r="U227" s="66"/>
      <c r="V227" s="66"/>
      <c r="W227" s="67"/>
      <c r="X227" s="67"/>
    </row>
    <row r="228" spans="2:24" ht="13.9" customHeight="1" x14ac:dyDescent="0.2">
      <c r="B228" s="98"/>
      <c r="C228" s="104" t="s">
        <v>245</v>
      </c>
      <c r="D228" s="101"/>
      <c r="E228" s="101"/>
      <c r="F228" s="11" t="s">
        <v>5</v>
      </c>
      <c r="G228" s="5"/>
      <c r="H228" s="5"/>
      <c r="I228" s="5">
        <v>1</v>
      </c>
      <c r="J228" s="5"/>
      <c r="K228" s="5"/>
      <c r="L228" s="5">
        <v>1</v>
      </c>
      <c r="M228" s="5"/>
      <c r="N228" s="5"/>
      <c r="O228" s="5"/>
      <c r="P228" s="5">
        <v>1</v>
      </c>
      <c r="Q228" s="5"/>
      <c r="R228" s="5"/>
      <c r="S228" s="65">
        <f t="shared" ref="S228" si="53">IFERROR(SUM(G229:R229)/SUM(G228:R228),"")</f>
        <v>0</v>
      </c>
      <c r="T228" s="65"/>
      <c r="U228" s="66">
        <v>1</v>
      </c>
      <c r="V228" s="66" t="s">
        <v>31</v>
      </c>
      <c r="W228" s="67" t="s">
        <v>37</v>
      </c>
      <c r="X228" s="67"/>
    </row>
    <row r="229" spans="2:24" ht="15" thickBot="1" x14ac:dyDescent="0.25">
      <c r="B229" s="99"/>
      <c r="C229" s="105"/>
      <c r="D229" s="105"/>
      <c r="E229" s="105"/>
      <c r="F229" s="17" t="s">
        <v>6</v>
      </c>
      <c r="G229" s="9"/>
      <c r="H229" s="9"/>
      <c r="I229" s="9"/>
      <c r="J229" s="9"/>
      <c r="K229" s="9"/>
      <c r="L229" s="9"/>
      <c r="M229" s="9"/>
      <c r="N229" s="9"/>
      <c r="O229" s="9"/>
      <c r="P229" s="9"/>
      <c r="Q229" s="9"/>
      <c r="R229" s="9"/>
      <c r="S229" s="95"/>
      <c r="T229" s="95"/>
      <c r="U229" s="75"/>
      <c r="V229" s="75"/>
      <c r="W229" s="76"/>
      <c r="X229" s="76"/>
    </row>
    <row r="230" spans="2:24" ht="13.9" customHeight="1" x14ac:dyDescent="0.2">
      <c r="B230" s="97" t="s">
        <v>24</v>
      </c>
      <c r="C230" s="111" t="s">
        <v>310</v>
      </c>
      <c r="D230" s="100"/>
      <c r="E230" s="100"/>
      <c r="F230" s="16" t="s">
        <v>5</v>
      </c>
      <c r="G230" s="8"/>
      <c r="H230" s="8"/>
      <c r="I230" s="8"/>
      <c r="J230" s="8">
        <v>1</v>
      </c>
      <c r="K230" s="8">
        <v>1</v>
      </c>
      <c r="L230" s="8"/>
      <c r="M230" s="8"/>
      <c r="N230" s="8"/>
      <c r="O230" s="8"/>
      <c r="P230" s="8"/>
      <c r="Q230" s="8"/>
      <c r="R230" s="8"/>
      <c r="S230" s="94">
        <f t="shared" ref="S230" si="54">IFERROR(SUM(G231:R231)/SUM(G230:R230),"")</f>
        <v>0</v>
      </c>
      <c r="T230" s="94"/>
      <c r="U230" s="72">
        <v>1</v>
      </c>
      <c r="V230" s="72" t="s">
        <v>32</v>
      </c>
      <c r="W230" s="73" t="s">
        <v>37</v>
      </c>
      <c r="X230" s="73"/>
    </row>
    <row r="231" spans="2:24" ht="14.25" x14ac:dyDescent="0.2">
      <c r="B231" s="98"/>
      <c r="C231" s="101"/>
      <c r="D231" s="101"/>
      <c r="E231" s="101"/>
      <c r="F231" s="12" t="s">
        <v>6</v>
      </c>
      <c r="G231" s="5"/>
      <c r="H231" s="5"/>
      <c r="I231" s="5"/>
      <c r="J231" s="5"/>
      <c r="K231" s="5"/>
      <c r="L231" s="5"/>
      <c r="M231" s="5"/>
      <c r="N231" s="5"/>
      <c r="O231" s="5"/>
      <c r="P231" s="5"/>
      <c r="Q231" s="5"/>
      <c r="R231" s="5"/>
      <c r="S231" s="65"/>
      <c r="T231" s="65"/>
      <c r="U231" s="66"/>
      <c r="V231" s="66"/>
      <c r="W231" s="67"/>
      <c r="X231" s="67"/>
    </row>
    <row r="232" spans="2:24" ht="13.9" customHeight="1" x14ac:dyDescent="0.2">
      <c r="B232" s="98"/>
      <c r="C232" s="104" t="s">
        <v>246</v>
      </c>
      <c r="D232" s="101"/>
      <c r="E232" s="101"/>
      <c r="F232" s="11" t="s">
        <v>5</v>
      </c>
      <c r="G232" s="5"/>
      <c r="H232" s="5"/>
      <c r="I232" s="5"/>
      <c r="J232" s="5"/>
      <c r="K232" s="5"/>
      <c r="L232" s="5"/>
      <c r="M232" s="5"/>
      <c r="N232" s="5"/>
      <c r="O232" s="5"/>
      <c r="P232" s="5"/>
      <c r="Q232" s="5">
        <v>1</v>
      </c>
      <c r="R232" s="5">
        <v>1</v>
      </c>
      <c r="S232" s="65">
        <f t="shared" ref="S232" si="55">IFERROR(SUM(G233:R233)/SUM(G232:R232),"")</f>
        <v>0</v>
      </c>
      <c r="T232" s="65"/>
      <c r="U232" s="66">
        <v>1</v>
      </c>
      <c r="V232" s="66" t="s">
        <v>32</v>
      </c>
      <c r="W232" s="67" t="s">
        <v>37</v>
      </c>
      <c r="X232" s="67"/>
    </row>
    <row r="233" spans="2:24" ht="14.25" x14ac:dyDescent="0.2">
      <c r="B233" s="98"/>
      <c r="C233" s="101"/>
      <c r="D233" s="101"/>
      <c r="E233" s="101"/>
      <c r="F233" s="12" t="s">
        <v>6</v>
      </c>
      <c r="G233" s="5"/>
      <c r="H233" s="5"/>
      <c r="I233" s="5"/>
      <c r="J233" s="5"/>
      <c r="K233" s="5"/>
      <c r="L233" s="5"/>
      <c r="M233" s="5"/>
      <c r="N233" s="5"/>
      <c r="O233" s="5"/>
      <c r="P233" s="5"/>
      <c r="Q233" s="5"/>
      <c r="R233" s="5"/>
      <c r="S233" s="65"/>
      <c r="T233" s="65"/>
      <c r="U233" s="66"/>
      <c r="V233" s="66"/>
      <c r="W233" s="67"/>
      <c r="X233" s="67"/>
    </row>
    <row r="234" spans="2:24" ht="13.9" customHeight="1" x14ac:dyDescent="0.2">
      <c r="B234" s="98"/>
      <c r="C234" s="104" t="s">
        <v>247</v>
      </c>
      <c r="D234" s="101"/>
      <c r="E234" s="101"/>
      <c r="F234" s="11" t="s">
        <v>5</v>
      </c>
      <c r="G234" s="5"/>
      <c r="H234" s="5"/>
      <c r="I234" s="5"/>
      <c r="J234" s="5">
        <v>1</v>
      </c>
      <c r="K234" s="5">
        <v>1</v>
      </c>
      <c r="L234" s="5"/>
      <c r="M234" s="5"/>
      <c r="N234" s="5"/>
      <c r="O234" s="5"/>
      <c r="P234" s="5"/>
      <c r="Q234" s="5"/>
      <c r="R234" s="5"/>
      <c r="S234" s="65">
        <f t="shared" ref="S234" si="56">IFERROR(SUM(G235:R235)/SUM(G234:R234),"")</f>
        <v>0</v>
      </c>
      <c r="T234" s="65"/>
      <c r="U234" s="66">
        <v>1</v>
      </c>
      <c r="V234" s="66" t="s">
        <v>32</v>
      </c>
      <c r="W234" s="67" t="s">
        <v>37</v>
      </c>
      <c r="X234" s="67"/>
    </row>
    <row r="235" spans="2:24" ht="19.5" customHeight="1" x14ac:dyDescent="0.2">
      <c r="B235" s="98"/>
      <c r="C235" s="101"/>
      <c r="D235" s="101"/>
      <c r="E235" s="101"/>
      <c r="F235" s="12" t="s">
        <v>6</v>
      </c>
      <c r="G235" s="5"/>
      <c r="H235" s="5"/>
      <c r="I235" s="5"/>
      <c r="J235" s="5"/>
      <c r="K235" s="5"/>
      <c r="L235" s="5"/>
      <c r="M235" s="5"/>
      <c r="N235" s="5"/>
      <c r="O235" s="5"/>
      <c r="P235" s="5"/>
      <c r="Q235" s="5"/>
      <c r="R235" s="5"/>
      <c r="S235" s="65"/>
      <c r="T235" s="65"/>
      <c r="U235" s="66"/>
      <c r="V235" s="66"/>
      <c r="W235" s="67"/>
      <c r="X235" s="67"/>
    </row>
    <row r="236" spans="2:24" ht="19.5" customHeight="1" x14ac:dyDescent="0.2">
      <c r="B236" s="98"/>
      <c r="C236" s="82" t="s">
        <v>248</v>
      </c>
      <c r="D236" s="83"/>
      <c r="E236" s="84"/>
      <c r="F236" s="11" t="s">
        <v>5</v>
      </c>
      <c r="G236" s="5"/>
      <c r="H236" s="5"/>
      <c r="I236" s="5"/>
      <c r="J236" s="5">
        <v>1</v>
      </c>
      <c r="K236" s="5"/>
      <c r="L236" s="5"/>
      <c r="M236" s="5"/>
      <c r="N236" s="5"/>
      <c r="O236" s="5"/>
      <c r="P236" s="5"/>
      <c r="Q236" s="5"/>
      <c r="R236" s="5"/>
      <c r="S236" s="65">
        <f t="shared" ref="S236" si="57">IFERROR(SUM(G237:R237)/SUM(G236:R236),"")</f>
        <v>0</v>
      </c>
      <c r="T236" s="65"/>
      <c r="U236" s="66">
        <v>1</v>
      </c>
      <c r="V236" s="66" t="s">
        <v>32</v>
      </c>
      <c r="W236" s="67" t="s">
        <v>37</v>
      </c>
      <c r="X236" s="67"/>
    </row>
    <row r="237" spans="2:24" ht="19.5" customHeight="1" x14ac:dyDescent="0.2">
      <c r="B237" s="98"/>
      <c r="C237" s="85"/>
      <c r="D237" s="86"/>
      <c r="E237" s="87"/>
      <c r="F237" s="12" t="s">
        <v>6</v>
      </c>
      <c r="G237" s="5"/>
      <c r="H237" s="5"/>
      <c r="I237" s="5"/>
      <c r="J237" s="5"/>
      <c r="K237" s="5"/>
      <c r="L237" s="5"/>
      <c r="M237" s="5"/>
      <c r="N237" s="5"/>
      <c r="O237" s="5"/>
      <c r="P237" s="5"/>
      <c r="Q237" s="5"/>
      <c r="R237" s="5"/>
      <c r="S237" s="65"/>
      <c r="T237" s="65"/>
      <c r="U237" s="66"/>
      <c r="V237" s="66"/>
      <c r="W237" s="67"/>
      <c r="X237" s="67"/>
    </row>
    <row r="238" spans="2:24" ht="19.5" customHeight="1" x14ac:dyDescent="0.2">
      <c r="B238" s="98"/>
      <c r="C238" s="82" t="s">
        <v>308</v>
      </c>
      <c r="D238" s="83"/>
      <c r="E238" s="84"/>
      <c r="F238" s="11" t="s">
        <v>5</v>
      </c>
      <c r="G238" s="5"/>
      <c r="H238" s="5"/>
      <c r="I238" s="5"/>
      <c r="J238" s="5"/>
      <c r="K238" s="5"/>
      <c r="L238" s="5">
        <v>1</v>
      </c>
      <c r="M238" s="5"/>
      <c r="N238" s="5"/>
      <c r="O238" s="5"/>
      <c r="P238" s="5"/>
      <c r="Q238" s="5"/>
      <c r="R238" s="5">
        <v>1</v>
      </c>
      <c r="S238" s="65">
        <f t="shared" ref="S238" si="58">IFERROR(SUM(G239:R239)/SUM(G238:R238),"")</f>
        <v>0</v>
      </c>
      <c r="T238" s="65"/>
      <c r="U238" s="66">
        <v>1</v>
      </c>
      <c r="V238" s="66" t="s">
        <v>32</v>
      </c>
      <c r="W238" s="67" t="s">
        <v>37</v>
      </c>
      <c r="X238" s="67"/>
    </row>
    <row r="239" spans="2:24" ht="19.5" customHeight="1" x14ac:dyDescent="0.2">
      <c r="B239" s="98"/>
      <c r="C239" s="85"/>
      <c r="D239" s="86"/>
      <c r="E239" s="87"/>
      <c r="F239" s="12" t="s">
        <v>6</v>
      </c>
      <c r="G239" s="5"/>
      <c r="H239" s="5"/>
      <c r="I239" s="5"/>
      <c r="J239" s="5"/>
      <c r="K239" s="5"/>
      <c r="L239" s="5"/>
      <c r="M239" s="5"/>
      <c r="N239" s="5"/>
      <c r="O239" s="5"/>
      <c r="P239" s="5"/>
      <c r="Q239" s="5"/>
      <c r="R239" s="5"/>
      <c r="S239" s="65"/>
      <c r="T239" s="65"/>
      <c r="U239" s="66"/>
      <c r="V239" s="66"/>
      <c r="W239" s="67"/>
      <c r="X239" s="67"/>
    </row>
    <row r="240" spans="2:24" ht="19.5" customHeight="1" x14ac:dyDescent="0.2">
      <c r="B240" s="98"/>
      <c r="C240" s="82" t="s">
        <v>311</v>
      </c>
      <c r="D240" s="83"/>
      <c r="E240" s="84"/>
      <c r="F240" s="11" t="s">
        <v>5</v>
      </c>
      <c r="G240" s="5"/>
      <c r="H240" s="5">
        <v>1</v>
      </c>
      <c r="I240" s="5"/>
      <c r="J240" s="5"/>
      <c r="K240" s="5"/>
      <c r="L240" s="5"/>
      <c r="M240" s="5"/>
      <c r="N240" s="5"/>
      <c r="O240" s="5"/>
      <c r="P240" s="5"/>
      <c r="Q240" s="5"/>
      <c r="R240" s="5"/>
      <c r="S240" s="65">
        <f t="shared" ref="S240" si="59">IFERROR(SUM(G241:R241)/SUM(G240:R240),"")</f>
        <v>0</v>
      </c>
      <c r="T240" s="65"/>
      <c r="U240" s="66">
        <v>1</v>
      </c>
      <c r="V240" s="66" t="s">
        <v>32</v>
      </c>
      <c r="W240" s="67" t="s">
        <v>37</v>
      </c>
      <c r="X240" s="67"/>
    </row>
    <row r="241" spans="2:24" ht="19.5" customHeight="1" x14ac:dyDescent="0.2">
      <c r="B241" s="98"/>
      <c r="C241" s="85"/>
      <c r="D241" s="86"/>
      <c r="E241" s="87"/>
      <c r="F241" s="12" t="s">
        <v>6</v>
      </c>
      <c r="G241" s="5"/>
      <c r="H241" s="5"/>
      <c r="I241" s="5"/>
      <c r="J241" s="5"/>
      <c r="K241" s="5"/>
      <c r="L241" s="5"/>
      <c r="M241" s="5"/>
      <c r="N241" s="5"/>
      <c r="O241" s="5"/>
      <c r="P241" s="5"/>
      <c r="Q241" s="5"/>
      <c r="R241" s="5"/>
      <c r="S241" s="65"/>
      <c r="T241" s="65"/>
      <c r="U241" s="66"/>
      <c r="V241" s="66"/>
      <c r="W241" s="67"/>
      <c r="X241" s="67"/>
    </row>
    <row r="242" spans="2:24" ht="19.5" customHeight="1" x14ac:dyDescent="0.2">
      <c r="B242" s="98"/>
      <c r="C242" s="82" t="s">
        <v>309</v>
      </c>
      <c r="D242" s="83"/>
      <c r="E242" s="84"/>
      <c r="F242" s="11" t="s">
        <v>5</v>
      </c>
      <c r="G242" s="5">
        <v>1</v>
      </c>
      <c r="H242" s="5">
        <v>1</v>
      </c>
      <c r="I242" s="5">
        <v>1</v>
      </c>
      <c r="J242" s="5">
        <v>1</v>
      </c>
      <c r="K242" s="5">
        <v>1</v>
      </c>
      <c r="L242" s="5">
        <v>1</v>
      </c>
      <c r="M242" s="5">
        <v>1</v>
      </c>
      <c r="N242" s="5">
        <v>1</v>
      </c>
      <c r="O242" s="5">
        <v>1</v>
      </c>
      <c r="P242" s="5">
        <v>1</v>
      </c>
      <c r="Q242" s="5">
        <v>1</v>
      </c>
      <c r="R242" s="5">
        <v>1</v>
      </c>
      <c r="S242" s="65">
        <f t="shared" ref="S242" si="60">IFERROR(SUM(G243:R243)/SUM(G242:R242),"")</f>
        <v>0</v>
      </c>
      <c r="T242" s="65"/>
      <c r="U242" s="66">
        <v>1</v>
      </c>
      <c r="V242" s="66" t="s">
        <v>32</v>
      </c>
      <c r="W242" s="67" t="s">
        <v>37</v>
      </c>
      <c r="X242" s="67"/>
    </row>
    <row r="243" spans="2:24" ht="19.5" customHeight="1" x14ac:dyDescent="0.2">
      <c r="B243" s="98"/>
      <c r="C243" s="85"/>
      <c r="D243" s="86"/>
      <c r="E243" s="87"/>
      <c r="F243" s="12" t="s">
        <v>6</v>
      </c>
      <c r="G243" s="5"/>
      <c r="H243" s="5"/>
      <c r="I243" s="5"/>
      <c r="J243" s="5"/>
      <c r="K243" s="5"/>
      <c r="L243" s="5"/>
      <c r="M243" s="5"/>
      <c r="N243" s="5"/>
      <c r="O243" s="5"/>
      <c r="P243" s="5"/>
      <c r="Q243" s="5"/>
      <c r="R243" s="5"/>
      <c r="S243" s="65"/>
      <c r="T243" s="65"/>
      <c r="U243" s="66"/>
      <c r="V243" s="66"/>
      <c r="W243" s="67"/>
      <c r="X243" s="67"/>
    </row>
    <row r="244" spans="2:24" ht="13.9" customHeight="1" x14ac:dyDescent="0.2">
      <c r="B244" s="98"/>
      <c r="C244" s="104" t="s">
        <v>312</v>
      </c>
      <c r="D244" s="101"/>
      <c r="E244" s="101"/>
      <c r="F244" s="11" t="s">
        <v>5</v>
      </c>
      <c r="G244" s="5"/>
      <c r="H244" s="5">
        <v>1</v>
      </c>
      <c r="I244" s="5"/>
      <c r="J244" s="5"/>
      <c r="K244" s="5"/>
      <c r="L244" s="5"/>
      <c r="M244" s="5"/>
      <c r="N244" s="5"/>
      <c r="O244" s="5"/>
      <c r="P244" s="5"/>
      <c r="Q244" s="5"/>
      <c r="R244" s="5"/>
      <c r="S244" s="65">
        <f>IFERROR(SUM(G245:R245)/SUM(G244:R244),"")</f>
        <v>0</v>
      </c>
      <c r="T244" s="65"/>
      <c r="U244" s="66">
        <v>1</v>
      </c>
      <c r="V244" s="66" t="s">
        <v>32</v>
      </c>
      <c r="W244" s="67" t="s">
        <v>37</v>
      </c>
      <c r="X244" s="67"/>
    </row>
    <row r="245" spans="2:24" ht="14.25" x14ac:dyDescent="0.2">
      <c r="B245" s="98"/>
      <c r="C245" s="101"/>
      <c r="D245" s="101"/>
      <c r="E245" s="101"/>
      <c r="F245" s="12" t="s">
        <v>6</v>
      </c>
      <c r="G245" s="5"/>
      <c r="H245" s="5"/>
      <c r="I245" s="5"/>
      <c r="J245" s="5"/>
      <c r="K245" s="5"/>
      <c r="L245" s="5"/>
      <c r="M245" s="5"/>
      <c r="N245" s="5"/>
      <c r="O245" s="5"/>
      <c r="P245" s="5"/>
      <c r="Q245" s="5"/>
      <c r="R245" s="5"/>
      <c r="S245" s="65"/>
      <c r="T245" s="65"/>
      <c r="U245" s="66"/>
      <c r="V245" s="66"/>
      <c r="W245" s="67"/>
      <c r="X245" s="67"/>
    </row>
    <row r="246" spans="2:24" ht="24.75" customHeight="1" x14ac:dyDescent="0.2">
      <c r="B246" s="98"/>
      <c r="C246" s="104" t="s">
        <v>313</v>
      </c>
      <c r="D246" s="101"/>
      <c r="E246" s="101"/>
      <c r="F246" s="11" t="s">
        <v>5</v>
      </c>
      <c r="G246" s="5"/>
      <c r="H246" s="5"/>
      <c r="I246" s="5"/>
      <c r="J246" s="5">
        <v>1</v>
      </c>
      <c r="K246" s="5"/>
      <c r="L246" s="5"/>
      <c r="M246" s="5"/>
      <c r="N246" s="5"/>
      <c r="O246" s="5"/>
      <c r="P246" s="5"/>
      <c r="Q246" s="5"/>
      <c r="R246" s="5"/>
      <c r="S246" s="65">
        <f>IFERROR(SUM(G247:R247)/SUM(G246:R246),"")</f>
        <v>0</v>
      </c>
      <c r="T246" s="65"/>
      <c r="U246" s="66">
        <v>1</v>
      </c>
      <c r="V246" s="66" t="s">
        <v>32</v>
      </c>
      <c r="W246" s="67" t="s">
        <v>37</v>
      </c>
      <c r="X246" s="67"/>
    </row>
    <row r="247" spans="2:24" ht="24.75" customHeight="1" x14ac:dyDescent="0.2">
      <c r="B247" s="98"/>
      <c r="C247" s="101"/>
      <c r="D247" s="101"/>
      <c r="E247" s="101"/>
      <c r="F247" s="12" t="s">
        <v>6</v>
      </c>
      <c r="G247" s="5"/>
      <c r="H247" s="5"/>
      <c r="I247" s="5"/>
      <c r="J247" s="5"/>
      <c r="K247" s="5"/>
      <c r="L247" s="5"/>
      <c r="M247" s="5"/>
      <c r="N247" s="5"/>
      <c r="O247" s="5"/>
      <c r="P247" s="5"/>
      <c r="Q247" s="5"/>
      <c r="R247" s="5"/>
      <c r="S247" s="65"/>
      <c r="T247" s="65"/>
      <c r="U247" s="66"/>
      <c r="V247" s="66"/>
      <c r="W247" s="67"/>
      <c r="X247" s="67"/>
    </row>
    <row r="248" spans="2:24" ht="24" customHeight="1" x14ac:dyDescent="0.2">
      <c r="B248" s="98"/>
      <c r="C248" s="82" t="s">
        <v>314</v>
      </c>
      <c r="D248" s="83"/>
      <c r="E248" s="84"/>
      <c r="F248" s="11" t="s">
        <v>5</v>
      </c>
      <c r="G248" s="5"/>
      <c r="H248" s="5"/>
      <c r="I248" s="5"/>
      <c r="J248" s="5"/>
      <c r="K248" s="5"/>
      <c r="L248" s="5">
        <v>1</v>
      </c>
      <c r="M248" s="5"/>
      <c r="N248" s="5"/>
      <c r="O248" s="5"/>
      <c r="P248" s="5"/>
      <c r="Q248" s="5"/>
      <c r="R248" s="5"/>
      <c r="S248" s="65">
        <f>IFERROR(SUM(G249:R249)/SUM(G248:R248),"")</f>
        <v>0</v>
      </c>
      <c r="T248" s="65"/>
      <c r="U248" s="66">
        <v>1</v>
      </c>
      <c r="V248" s="66" t="s">
        <v>32</v>
      </c>
      <c r="W248" s="67" t="s">
        <v>37</v>
      </c>
      <c r="X248" s="67"/>
    </row>
    <row r="249" spans="2:24" ht="24" customHeight="1" x14ac:dyDescent="0.2">
      <c r="B249" s="98"/>
      <c r="C249" s="85"/>
      <c r="D249" s="86"/>
      <c r="E249" s="87"/>
      <c r="F249" s="12" t="s">
        <v>6</v>
      </c>
      <c r="G249" s="5"/>
      <c r="H249" s="5"/>
      <c r="I249" s="5"/>
      <c r="J249" s="5"/>
      <c r="K249" s="5"/>
      <c r="L249" s="5"/>
      <c r="M249" s="5"/>
      <c r="N249" s="5"/>
      <c r="O249" s="5"/>
      <c r="P249" s="5"/>
      <c r="Q249" s="5"/>
      <c r="R249" s="5"/>
      <c r="S249" s="65"/>
      <c r="T249" s="65"/>
      <c r="U249" s="66"/>
      <c r="V249" s="66"/>
      <c r="W249" s="67"/>
      <c r="X249" s="67"/>
    </row>
    <row r="250" spans="2:24" ht="13.9" customHeight="1" x14ac:dyDescent="0.2">
      <c r="B250" s="98"/>
      <c r="C250" s="104" t="s">
        <v>315</v>
      </c>
      <c r="D250" s="101"/>
      <c r="E250" s="101"/>
      <c r="F250" s="11" t="s">
        <v>5</v>
      </c>
      <c r="G250" s="5"/>
      <c r="H250" s="5"/>
      <c r="I250" s="5"/>
      <c r="J250" s="5"/>
      <c r="K250" s="5"/>
      <c r="L250" s="5"/>
      <c r="M250" s="5"/>
      <c r="N250" s="5">
        <v>1</v>
      </c>
      <c r="O250" s="5"/>
      <c r="P250" s="5"/>
      <c r="Q250" s="5"/>
      <c r="R250" s="5"/>
      <c r="S250" s="65">
        <f>IFERROR(SUM(G251:R251)/SUM(G250:R250),"")</f>
        <v>0</v>
      </c>
      <c r="T250" s="65"/>
      <c r="U250" s="66">
        <v>1</v>
      </c>
      <c r="V250" s="66" t="s">
        <v>32</v>
      </c>
      <c r="W250" s="67" t="s">
        <v>37</v>
      </c>
      <c r="X250" s="67"/>
    </row>
    <row r="251" spans="2:24" ht="15" thickBot="1" x14ac:dyDescent="0.25">
      <c r="B251" s="98"/>
      <c r="C251" s="101"/>
      <c r="D251" s="101"/>
      <c r="E251" s="101"/>
      <c r="F251" s="12" t="s">
        <v>6</v>
      </c>
      <c r="G251" s="5"/>
      <c r="H251" s="5"/>
      <c r="I251" s="5"/>
      <c r="J251" s="5"/>
      <c r="K251" s="5"/>
      <c r="L251" s="5"/>
      <c r="M251" s="5"/>
      <c r="N251" s="5"/>
      <c r="O251" s="5"/>
      <c r="P251" s="5"/>
      <c r="Q251" s="5"/>
      <c r="R251" s="5"/>
      <c r="S251" s="65"/>
      <c r="T251" s="65"/>
      <c r="U251" s="66"/>
      <c r="V251" s="66"/>
      <c r="W251" s="67"/>
      <c r="X251" s="67"/>
    </row>
    <row r="252" spans="2:24" ht="13.9" customHeight="1" x14ac:dyDescent="0.2">
      <c r="B252" s="97" t="s">
        <v>25</v>
      </c>
      <c r="C252" s="111" t="s">
        <v>249</v>
      </c>
      <c r="D252" s="100"/>
      <c r="E252" s="100"/>
      <c r="F252" s="16" t="s">
        <v>5</v>
      </c>
      <c r="G252" s="13"/>
      <c r="H252" s="13"/>
      <c r="I252" s="13"/>
      <c r="J252" s="13">
        <v>1</v>
      </c>
      <c r="K252" s="13"/>
      <c r="L252" s="13"/>
      <c r="M252" s="13"/>
      <c r="N252" s="13"/>
      <c r="O252" s="13"/>
      <c r="P252" s="13"/>
      <c r="Q252" s="13"/>
      <c r="R252" s="13"/>
      <c r="S252" s="94">
        <f t="shared" ref="S252" si="61">IFERROR(SUM(G253:R253)/SUM(G252:R252),"")</f>
        <v>0</v>
      </c>
      <c r="T252" s="94"/>
      <c r="U252" s="72">
        <v>1</v>
      </c>
      <c r="V252" s="72" t="s">
        <v>32</v>
      </c>
      <c r="W252" s="73" t="s">
        <v>37</v>
      </c>
      <c r="X252" s="73"/>
    </row>
    <row r="253" spans="2:24" ht="23.25" customHeight="1" x14ac:dyDescent="0.2">
      <c r="B253" s="98"/>
      <c r="C253" s="101"/>
      <c r="D253" s="101"/>
      <c r="E253" s="101"/>
      <c r="F253" s="12" t="s">
        <v>6</v>
      </c>
      <c r="G253" s="6"/>
      <c r="H253" s="6"/>
      <c r="I253" s="6"/>
      <c r="J253" s="6"/>
      <c r="K253" s="6"/>
      <c r="L253" s="6"/>
      <c r="M253" s="6"/>
      <c r="N253" s="6"/>
      <c r="O253" s="6"/>
      <c r="P253" s="6"/>
      <c r="Q253" s="6"/>
      <c r="R253" s="6"/>
      <c r="S253" s="65"/>
      <c r="T253" s="65"/>
      <c r="U253" s="66"/>
      <c r="V253" s="66"/>
      <c r="W253" s="67"/>
      <c r="X253" s="67"/>
    </row>
    <row r="254" spans="2:24" ht="13.9" customHeight="1" x14ac:dyDescent="0.2">
      <c r="B254" s="98"/>
      <c r="C254" s="104" t="s">
        <v>250</v>
      </c>
      <c r="D254" s="101"/>
      <c r="E254" s="101"/>
      <c r="F254" s="11" t="s">
        <v>5</v>
      </c>
      <c r="G254" s="6"/>
      <c r="H254" s="6"/>
      <c r="I254" s="6"/>
      <c r="J254" s="6"/>
      <c r="K254" s="6">
        <v>1</v>
      </c>
      <c r="L254" s="6"/>
      <c r="M254" s="6"/>
      <c r="N254" s="6"/>
      <c r="O254" s="6"/>
      <c r="P254" s="6"/>
      <c r="Q254" s="6"/>
      <c r="R254" s="6"/>
      <c r="S254" s="65">
        <f t="shared" ref="S254" si="62">IFERROR(SUM(G255:R255)/SUM(G254:R254),"")</f>
        <v>0</v>
      </c>
      <c r="T254" s="65"/>
      <c r="U254" s="66">
        <v>1</v>
      </c>
      <c r="V254" s="66" t="s">
        <v>32</v>
      </c>
      <c r="W254" s="67" t="s">
        <v>37</v>
      </c>
      <c r="X254" s="67"/>
    </row>
    <row r="255" spans="2:24" ht="14.25" x14ac:dyDescent="0.2">
      <c r="B255" s="98"/>
      <c r="C255" s="101"/>
      <c r="D255" s="101"/>
      <c r="E255" s="101"/>
      <c r="F255" s="12" t="s">
        <v>6</v>
      </c>
      <c r="G255" s="6"/>
      <c r="H255" s="6"/>
      <c r="I255" s="6"/>
      <c r="J255" s="6"/>
      <c r="K255" s="6"/>
      <c r="L255" s="6"/>
      <c r="M255" s="6"/>
      <c r="N255" s="6"/>
      <c r="O255" s="6"/>
      <c r="P255" s="6"/>
      <c r="Q255" s="6"/>
      <c r="R255" s="6"/>
      <c r="S255" s="65"/>
      <c r="T255" s="65"/>
      <c r="U255" s="66"/>
      <c r="V255" s="66"/>
      <c r="W255" s="67"/>
      <c r="X255" s="67"/>
    </row>
    <row r="256" spans="2:24" ht="20.25" customHeight="1" x14ac:dyDescent="0.2">
      <c r="B256" s="98"/>
      <c r="C256" s="104" t="s">
        <v>251</v>
      </c>
      <c r="D256" s="101"/>
      <c r="E256" s="101"/>
      <c r="F256" s="11" t="s">
        <v>5</v>
      </c>
      <c r="G256" s="6"/>
      <c r="H256" s="6"/>
      <c r="I256" s="6"/>
      <c r="J256" s="6"/>
      <c r="K256" s="6"/>
      <c r="L256" s="6"/>
      <c r="M256" s="6">
        <v>1</v>
      </c>
      <c r="N256" s="6"/>
      <c r="O256" s="6"/>
      <c r="P256" s="6"/>
      <c r="Q256" s="6"/>
      <c r="R256" s="6"/>
      <c r="S256" s="65">
        <f t="shared" ref="S256" si="63">IFERROR(SUM(G257:R257)/SUM(G256:R256),"")</f>
        <v>0</v>
      </c>
      <c r="T256" s="65"/>
      <c r="U256" s="66">
        <v>1</v>
      </c>
      <c r="V256" s="66" t="s">
        <v>32</v>
      </c>
      <c r="W256" s="67" t="s">
        <v>37</v>
      </c>
      <c r="X256" s="67"/>
    </row>
    <row r="257" spans="2:24" ht="21" customHeight="1" x14ac:dyDescent="0.2">
      <c r="B257" s="98"/>
      <c r="C257" s="101"/>
      <c r="D257" s="101"/>
      <c r="E257" s="101"/>
      <c r="F257" s="12" t="s">
        <v>6</v>
      </c>
      <c r="G257" s="6"/>
      <c r="H257" s="6"/>
      <c r="I257" s="6"/>
      <c r="J257" s="6"/>
      <c r="K257" s="6"/>
      <c r="L257" s="6"/>
      <c r="M257" s="6"/>
      <c r="N257" s="6"/>
      <c r="O257" s="6"/>
      <c r="P257" s="6"/>
      <c r="Q257" s="6"/>
      <c r="R257" s="6"/>
      <c r="S257" s="65"/>
      <c r="T257" s="65"/>
      <c r="U257" s="66"/>
      <c r="V257" s="66"/>
      <c r="W257" s="67"/>
      <c r="X257" s="67"/>
    </row>
    <row r="258" spans="2:24" ht="30.75" customHeight="1" x14ac:dyDescent="0.2">
      <c r="B258" s="98"/>
      <c r="C258" s="104" t="s">
        <v>252</v>
      </c>
      <c r="D258" s="101"/>
      <c r="E258" s="101"/>
      <c r="F258" s="11" t="s">
        <v>5</v>
      </c>
      <c r="G258" s="6"/>
      <c r="H258" s="6">
        <v>1</v>
      </c>
      <c r="I258" s="6"/>
      <c r="J258" s="6">
        <v>1</v>
      </c>
      <c r="K258" s="6"/>
      <c r="L258" s="6">
        <v>1</v>
      </c>
      <c r="M258" s="6"/>
      <c r="N258" s="6">
        <v>1</v>
      </c>
      <c r="O258" s="6"/>
      <c r="P258" s="6">
        <v>1</v>
      </c>
      <c r="Q258" s="6"/>
      <c r="R258" s="6"/>
      <c r="S258" s="65">
        <f t="shared" ref="S258" si="64">IFERROR(SUM(G259:R259)/SUM(G258:R258),"")</f>
        <v>0</v>
      </c>
      <c r="T258" s="65"/>
      <c r="U258" s="66">
        <v>1</v>
      </c>
      <c r="V258" s="66" t="s">
        <v>32</v>
      </c>
      <c r="W258" s="67" t="s">
        <v>37</v>
      </c>
      <c r="X258" s="67"/>
    </row>
    <row r="259" spans="2:24" ht="23.25" customHeight="1" thickBot="1" x14ac:dyDescent="0.25">
      <c r="B259" s="99"/>
      <c r="C259" s="105"/>
      <c r="D259" s="105"/>
      <c r="E259" s="105"/>
      <c r="F259" s="17" t="s">
        <v>6</v>
      </c>
      <c r="G259" s="14"/>
      <c r="H259" s="14"/>
      <c r="I259" s="14"/>
      <c r="J259" s="14"/>
      <c r="K259" s="14"/>
      <c r="L259" s="14"/>
      <c r="M259" s="14"/>
      <c r="N259" s="14"/>
      <c r="O259" s="14"/>
      <c r="P259" s="14"/>
      <c r="Q259" s="14"/>
      <c r="R259" s="14"/>
      <c r="S259" s="95"/>
      <c r="T259" s="95"/>
      <c r="U259" s="75"/>
      <c r="V259" s="75"/>
      <c r="W259" s="76"/>
      <c r="X259" s="76"/>
    </row>
    <row r="260" spans="2:24" ht="23.25" customHeight="1" x14ac:dyDescent="0.2">
      <c r="B260" s="77" t="s">
        <v>271</v>
      </c>
      <c r="C260" s="88" t="s">
        <v>266</v>
      </c>
      <c r="D260" s="89"/>
      <c r="E260" s="90"/>
      <c r="F260" s="11" t="s">
        <v>5</v>
      </c>
      <c r="G260" s="64"/>
      <c r="H260" s="64"/>
      <c r="I260" s="64">
        <v>1</v>
      </c>
      <c r="J260" s="64"/>
      <c r="K260" s="64"/>
      <c r="L260" s="64"/>
      <c r="M260" s="64"/>
      <c r="N260" s="64"/>
      <c r="O260" s="64"/>
      <c r="P260" s="64"/>
      <c r="Q260" s="64"/>
      <c r="R260" s="64"/>
      <c r="S260" s="94">
        <f t="shared" ref="S260" si="65">IFERROR(SUM(G261:R261)/SUM(G260:R260),"")</f>
        <v>0</v>
      </c>
      <c r="T260" s="94"/>
      <c r="U260" s="96">
        <v>0.8</v>
      </c>
      <c r="V260" s="66" t="s">
        <v>32</v>
      </c>
      <c r="W260" s="67" t="s">
        <v>37</v>
      </c>
      <c r="X260" s="67"/>
    </row>
    <row r="261" spans="2:24" ht="23.25" customHeight="1" thickBot="1" x14ac:dyDescent="0.25">
      <c r="B261" s="78"/>
      <c r="C261" s="85"/>
      <c r="D261" s="86"/>
      <c r="E261" s="87"/>
      <c r="F261" s="17" t="s">
        <v>6</v>
      </c>
      <c r="G261" s="61"/>
      <c r="H261" s="61"/>
      <c r="I261" s="61"/>
      <c r="J261" s="61"/>
      <c r="K261" s="61"/>
      <c r="L261" s="61"/>
      <c r="M261" s="61"/>
      <c r="N261" s="61"/>
      <c r="O261" s="61"/>
      <c r="P261" s="61"/>
      <c r="Q261" s="61"/>
      <c r="R261" s="61"/>
      <c r="S261" s="95"/>
      <c r="T261" s="95"/>
      <c r="U261" s="71"/>
      <c r="V261" s="66"/>
      <c r="W261" s="76"/>
      <c r="X261" s="76"/>
    </row>
    <row r="262" spans="2:24" ht="23.25" customHeight="1" x14ac:dyDescent="0.2">
      <c r="B262" s="78"/>
      <c r="C262" s="82" t="s">
        <v>267</v>
      </c>
      <c r="D262" s="83"/>
      <c r="E262" s="84"/>
      <c r="F262" s="11" t="s">
        <v>5</v>
      </c>
      <c r="G262" s="61"/>
      <c r="H262" s="61">
        <v>1</v>
      </c>
      <c r="I262" s="61"/>
      <c r="J262" s="61">
        <v>1</v>
      </c>
      <c r="K262" s="61"/>
      <c r="L262" s="61">
        <v>1</v>
      </c>
      <c r="M262" s="61"/>
      <c r="N262" s="61">
        <v>1</v>
      </c>
      <c r="O262" s="61"/>
      <c r="P262" s="61">
        <v>1</v>
      </c>
      <c r="Q262" s="61"/>
      <c r="R262" s="61">
        <v>1</v>
      </c>
      <c r="S262" s="65">
        <f t="shared" ref="S262" si="66">IFERROR(SUM(G263:R263)/SUM(G262:R262),"")</f>
        <v>0</v>
      </c>
      <c r="T262" s="65"/>
      <c r="U262" s="70">
        <v>0.8</v>
      </c>
      <c r="V262" s="66" t="s">
        <v>32</v>
      </c>
      <c r="W262" s="67" t="s">
        <v>37</v>
      </c>
      <c r="X262" s="67"/>
    </row>
    <row r="263" spans="2:24" ht="23.25" customHeight="1" thickBot="1" x14ac:dyDescent="0.25">
      <c r="B263" s="78"/>
      <c r="C263" s="85"/>
      <c r="D263" s="86"/>
      <c r="E263" s="87"/>
      <c r="F263" s="17" t="s">
        <v>6</v>
      </c>
      <c r="G263" s="61"/>
      <c r="H263" s="61"/>
      <c r="I263" s="61"/>
      <c r="J263" s="61"/>
      <c r="K263" s="61"/>
      <c r="L263" s="61"/>
      <c r="M263" s="61"/>
      <c r="N263" s="61"/>
      <c r="O263" s="61"/>
      <c r="P263" s="61"/>
      <c r="Q263" s="61"/>
      <c r="R263" s="61"/>
      <c r="S263" s="95"/>
      <c r="T263" s="95"/>
      <c r="U263" s="71"/>
      <c r="V263" s="66"/>
      <c r="W263" s="76"/>
      <c r="X263" s="76"/>
    </row>
    <row r="264" spans="2:24" ht="23.25" customHeight="1" x14ac:dyDescent="0.2">
      <c r="B264" s="78"/>
      <c r="C264" s="82" t="s">
        <v>268</v>
      </c>
      <c r="D264" s="83"/>
      <c r="E264" s="84"/>
      <c r="F264" s="11" t="s">
        <v>5</v>
      </c>
      <c r="G264" s="61"/>
      <c r="H264" s="61"/>
      <c r="I264" s="61">
        <v>1</v>
      </c>
      <c r="J264" s="61"/>
      <c r="K264" s="61"/>
      <c r="L264" s="61"/>
      <c r="M264" s="61">
        <v>1</v>
      </c>
      <c r="N264" s="61"/>
      <c r="O264" s="61"/>
      <c r="P264" s="61"/>
      <c r="Q264" s="61">
        <v>1</v>
      </c>
      <c r="R264" s="61"/>
      <c r="S264" s="65">
        <f t="shared" ref="S264" si="67">IFERROR(SUM(G265:R265)/SUM(G264:R264),"")</f>
        <v>0</v>
      </c>
      <c r="T264" s="65"/>
      <c r="U264" s="70">
        <v>0.7</v>
      </c>
      <c r="V264" s="66" t="s">
        <v>32</v>
      </c>
      <c r="W264" s="67" t="s">
        <v>37</v>
      </c>
      <c r="X264" s="67"/>
    </row>
    <row r="265" spans="2:24" ht="23.25" customHeight="1" thickBot="1" x14ac:dyDescent="0.25">
      <c r="B265" s="78"/>
      <c r="C265" s="85"/>
      <c r="D265" s="86"/>
      <c r="E265" s="87"/>
      <c r="F265" s="17" t="s">
        <v>6</v>
      </c>
      <c r="G265" s="61"/>
      <c r="H265" s="61"/>
      <c r="I265" s="61"/>
      <c r="J265" s="61"/>
      <c r="K265" s="61"/>
      <c r="L265" s="61"/>
      <c r="M265" s="61"/>
      <c r="N265" s="61"/>
      <c r="O265" s="61"/>
      <c r="P265" s="61"/>
      <c r="Q265" s="61"/>
      <c r="R265" s="61"/>
      <c r="S265" s="95"/>
      <c r="T265" s="95"/>
      <c r="U265" s="71"/>
      <c r="V265" s="66"/>
      <c r="W265" s="76"/>
      <c r="X265" s="76"/>
    </row>
    <row r="266" spans="2:24" ht="23.25" customHeight="1" x14ac:dyDescent="0.2">
      <c r="B266" s="78"/>
      <c r="C266" s="82" t="s">
        <v>270</v>
      </c>
      <c r="D266" s="83"/>
      <c r="E266" s="84"/>
      <c r="F266" s="11" t="s">
        <v>5</v>
      </c>
      <c r="G266" s="61"/>
      <c r="H266" s="61"/>
      <c r="I266" s="61"/>
      <c r="J266" s="61">
        <v>1</v>
      </c>
      <c r="K266" s="61"/>
      <c r="L266" s="61"/>
      <c r="M266" s="61"/>
      <c r="N266" s="61"/>
      <c r="O266" s="61"/>
      <c r="P266" s="61"/>
      <c r="Q266" s="61"/>
      <c r="R266" s="61"/>
      <c r="S266" s="65">
        <f t="shared" ref="S266" si="68">IFERROR(SUM(G267:R267)/SUM(G266:R266),"")</f>
        <v>0</v>
      </c>
      <c r="T266" s="65"/>
      <c r="U266" s="70">
        <v>0.8</v>
      </c>
      <c r="V266" s="66" t="s">
        <v>32</v>
      </c>
      <c r="W266" s="67" t="s">
        <v>37</v>
      </c>
      <c r="X266" s="67"/>
    </row>
    <row r="267" spans="2:24" ht="23.25" customHeight="1" thickBot="1" x14ac:dyDescent="0.25">
      <c r="B267" s="79"/>
      <c r="C267" s="91"/>
      <c r="D267" s="92"/>
      <c r="E267" s="93"/>
      <c r="F267" s="17" t="s">
        <v>6</v>
      </c>
      <c r="G267" s="14"/>
      <c r="H267" s="14"/>
      <c r="I267" s="14"/>
      <c r="J267" s="14"/>
      <c r="K267" s="14"/>
      <c r="L267" s="14"/>
      <c r="M267" s="14"/>
      <c r="N267" s="14"/>
      <c r="O267" s="14"/>
      <c r="P267" s="14"/>
      <c r="Q267" s="14"/>
      <c r="R267" s="14"/>
      <c r="S267" s="95"/>
      <c r="T267" s="95"/>
      <c r="U267" s="117"/>
      <c r="V267" s="66"/>
      <c r="W267" s="76"/>
      <c r="X267" s="76"/>
    </row>
    <row r="268" spans="2:24" ht="22.15" customHeight="1" x14ac:dyDescent="0.2">
      <c r="B268" s="80" t="s">
        <v>50</v>
      </c>
      <c r="C268" s="87" t="s">
        <v>253</v>
      </c>
      <c r="D268" s="106"/>
      <c r="E268" s="106"/>
      <c r="F268" s="62" t="s">
        <v>5</v>
      </c>
      <c r="G268" s="63"/>
      <c r="H268" s="63"/>
      <c r="I268" s="63"/>
      <c r="J268" s="63"/>
      <c r="K268" s="63"/>
      <c r="L268" s="63"/>
      <c r="M268" s="63"/>
      <c r="N268" s="63"/>
      <c r="O268" s="63"/>
      <c r="P268" s="63"/>
      <c r="Q268" s="63">
        <v>1</v>
      </c>
      <c r="R268" s="63"/>
      <c r="S268" s="119">
        <f t="shared" ref="S268" si="69">IFERROR(SUM(G269:R269)/SUM(G268:R268),"")</f>
        <v>0</v>
      </c>
      <c r="T268" s="119"/>
      <c r="U268" s="71">
        <v>1</v>
      </c>
      <c r="V268" s="71" t="s">
        <v>32</v>
      </c>
      <c r="W268" s="113" t="s">
        <v>37</v>
      </c>
      <c r="X268" s="113"/>
    </row>
    <row r="269" spans="2:24" ht="14.25" x14ac:dyDescent="0.2">
      <c r="B269" s="80"/>
      <c r="C269" s="115"/>
      <c r="D269" s="101"/>
      <c r="E269" s="101"/>
      <c r="F269" s="12" t="s">
        <v>6</v>
      </c>
      <c r="G269" s="6"/>
      <c r="H269" s="6"/>
      <c r="I269" s="6"/>
      <c r="J269" s="6"/>
      <c r="K269" s="6"/>
      <c r="L269" s="6"/>
      <c r="M269" s="6"/>
      <c r="N269" s="6"/>
      <c r="O269" s="6"/>
      <c r="P269" s="6"/>
      <c r="Q269" s="6"/>
      <c r="R269" s="6"/>
      <c r="S269" s="65"/>
      <c r="T269" s="65"/>
      <c r="U269" s="66"/>
      <c r="V269" s="66"/>
      <c r="W269" s="67"/>
      <c r="X269" s="67"/>
    </row>
    <row r="270" spans="2:24" ht="14.25" x14ac:dyDescent="0.2">
      <c r="B270" s="80"/>
      <c r="C270" s="115" t="s">
        <v>191</v>
      </c>
      <c r="D270" s="101"/>
      <c r="E270" s="101"/>
      <c r="F270" s="11" t="s">
        <v>5</v>
      </c>
      <c r="G270" s="6"/>
      <c r="H270" s="6"/>
      <c r="I270" s="6"/>
      <c r="J270" s="6"/>
      <c r="K270" s="6"/>
      <c r="L270" s="6">
        <v>1</v>
      </c>
      <c r="M270" s="6"/>
      <c r="N270" s="6"/>
      <c r="O270" s="6"/>
      <c r="P270" s="6"/>
      <c r="Q270" s="6"/>
      <c r="R270" s="6"/>
      <c r="S270" s="65">
        <f t="shared" ref="S270" si="70">IFERROR(SUM(G271:R271)/SUM(G270:R270),"")</f>
        <v>0</v>
      </c>
      <c r="T270" s="65"/>
      <c r="U270" s="66">
        <v>1</v>
      </c>
      <c r="V270" s="66" t="s">
        <v>32</v>
      </c>
      <c r="W270" s="67" t="s">
        <v>37</v>
      </c>
      <c r="X270" s="67"/>
    </row>
    <row r="271" spans="2:24" ht="40.15" customHeight="1" x14ac:dyDescent="0.2">
      <c r="B271" s="80"/>
      <c r="C271" s="115"/>
      <c r="D271" s="101"/>
      <c r="E271" s="101"/>
      <c r="F271" s="12" t="s">
        <v>6</v>
      </c>
      <c r="G271" s="6"/>
      <c r="H271" s="6"/>
      <c r="I271" s="6"/>
      <c r="J271" s="6"/>
      <c r="K271" s="6"/>
      <c r="L271" s="6"/>
      <c r="M271" s="6"/>
      <c r="N271" s="6"/>
      <c r="O271" s="6"/>
      <c r="P271" s="6"/>
      <c r="Q271" s="6"/>
      <c r="R271" s="6"/>
      <c r="S271" s="65"/>
      <c r="T271" s="65"/>
      <c r="U271" s="66"/>
      <c r="V271" s="66"/>
      <c r="W271" s="67"/>
      <c r="X271" s="67"/>
    </row>
    <row r="272" spans="2:24" ht="27" customHeight="1" x14ac:dyDescent="0.2">
      <c r="B272" s="80"/>
      <c r="C272" s="115" t="s">
        <v>46</v>
      </c>
      <c r="D272" s="101"/>
      <c r="E272" s="101"/>
      <c r="F272" s="11" t="s">
        <v>5</v>
      </c>
      <c r="G272" s="6"/>
      <c r="H272" s="6"/>
      <c r="I272" s="6"/>
      <c r="J272" s="6"/>
      <c r="K272" s="6"/>
      <c r="L272" s="6"/>
      <c r="M272" s="6"/>
      <c r="N272" s="6"/>
      <c r="O272" s="6"/>
      <c r="P272" s="6"/>
      <c r="Q272" s="6">
        <v>1</v>
      </c>
      <c r="R272" s="6"/>
      <c r="S272" s="120">
        <f t="shared" ref="S272" si="71">IFERROR(SUM(G273:R273)/SUM(G272:R272),"")</f>
        <v>0</v>
      </c>
      <c r="T272" s="120"/>
      <c r="U272" s="66">
        <v>1</v>
      </c>
      <c r="V272" s="66" t="s">
        <v>32</v>
      </c>
      <c r="W272" s="67" t="s">
        <v>37</v>
      </c>
      <c r="X272" s="67"/>
    </row>
    <row r="273" spans="2:24" ht="33" customHeight="1" thickBot="1" x14ac:dyDescent="0.25">
      <c r="B273" s="81"/>
      <c r="C273" s="84"/>
      <c r="D273" s="116"/>
      <c r="E273" s="116"/>
      <c r="F273" s="17" t="s">
        <v>6</v>
      </c>
      <c r="G273" s="61"/>
      <c r="H273" s="61"/>
      <c r="I273" s="61"/>
      <c r="J273" s="61"/>
      <c r="K273" s="61"/>
      <c r="L273" s="61"/>
      <c r="M273" s="61"/>
      <c r="N273" s="61"/>
      <c r="O273" s="61"/>
      <c r="P273" s="61"/>
      <c r="Q273" s="61"/>
      <c r="R273" s="61"/>
      <c r="S273" s="120"/>
      <c r="T273" s="120"/>
      <c r="U273" s="70"/>
      <c r="V273" s="70"/>
      <c r="W273" s="114"/>
      <c r="X273" s="114"/>
    </row>
    <row r="274" spans="2:24" ht="33" customHeight="1" x14ac:dyDescent="0.2">
      <c r="B274" s="77" t="s">
        <v>321</v>
      </c>
      <c r="C274" s="121" t="s">
        <v>316</v>
      </c>
      <c r="D274" s="121"/>
      <c r="E274" s="121"/>
      <c r="F274" s="11" t="s">
        <v>5</v>
      </c>
      <c r="G274" s="6"/>
      <c r="H274" s="6"/>
      <c r="I274" s="6">
        <v>1</v>
      </c>
      <c r="J274" s="6"/>
      <c r="K274" s="6"/>
      <c r="L274" s="6"/>
      <c r="M274" s="6"/>
      <c r="N274" s="6"/>
      <c r="O274" s="6"/>
      <c r="P274" s="6"/>
      <c r="Q274" s="6"/>
      <c r="R274" s="6"/>
      <c r="S274" s="120">
        <f t="shared" ref="S274" si="72">IFERROR(SUM(G275:R275)/SUM(G274:R274),"")</f>
        <v>0</v>
      </c>
      <c r="T274" s="120"/>
      <c r="U274" s="66">
        <v>0.8</v>
      </c>
      <c r="V274" s="66" t="s">
        <v>32</v>
      </c>
      <c r="W274" s="67" t="s">
        <v>37</v>
      </c>
      <c r="X274" s="67"/>
    </row>
    <row r="275" spans="2:24" ht="33" customHeight="1" thickBot="1" x14ac:dyDescent="0.25">
      <c r="B275" s="78"/>
      <c r="C275" s="121"/>
      <c r="D275" s="121"/>
      <c r="E275" s="121"/>
      <c r="F275" s="17" t="s">
        <v>6</v>
      </c>
      <c r="G275" s="6"/>
      <c r="H275" s="6"/>
      <c r="I275" s="6"/>
      <c r="J275" s="6"/>
      <c r="K275" s="6"/>
      <c r="L275" s="6"/>
      <c r="M275" s="6"/>
      <c r="N275" s="6"/>
      <c r="O275" s="6"/>
      <c r="P275" s="6"/>
      <c r="Q275" s="6"/>
      <c r="R275" s="6"/>
      <c r="S275" s="120"/>
      <c r="T275" s="120"/>
      <c r="U275" s="66"/>
      <c r="V275" s="70"/>
      <c r="W275" s="114"/>
      <c r="X275" s="114"/>
    </row>
    <row r="276" spans="2:24" ht="33" customHeight="1" x14ac:dyDescent="0.2">
      <c r="B276" s="78"/>
      <c r="C276" s="121" t="s">
        <v>317</v>
      </c>
      <c r="D276" s="121"/>
      <c r="E276" s="121"/>
      <c r="F276" s="11" t="s">
        <v>5</v>
      </c>
      <c r="G276" s="6"/>
      <c r="H276" s="6"/>
      <c r="I276" s="6"/>
      <c r="J276" s="6">
        <v>1</v>
      </c>
      <c r="K276" s="6"/>
      <c r="L276" s="6"/>
      <c r="M276" s="6"/>
      <c r="N276" s="6"/>
      <c r="O276" s="6"/>
      <c r="P276" s="6"/>
      <c r="Q276" s="6"/>
      <c r="R276" s="6"/>
      <c r="S276" s="120">
        <f t="shared" ref="S276" si="73">IFERROR(SUM(G277:R277)/SUM(G276:R276),"")</f>
        <v>0</v>
      </c>
      <c r="T276" s="120"/>
      <c r="U276" s="66">
        <v>0.8</v>
      </c>
      <c r="V276" s="66" t="s">
        <v>32</v>
      </c>
      <c r="W276" s="67" t="s">
        <v>37</v>
      </c>
      <c r="X276" s="67"/>
    </row>
    <row r="277" spans="2:24" ht="33" customHeight="1" thickBot="1" x14ac:dyDescent="0.25">
      <c r="B277" s="78"/>
      <c r="C277" s="121"/>
      <c r="D277" s="121"/>
      <c r="E277" s="121"/>
      <c r="F277" s="17" t="s">
        <v>6</v>
      </c>
      <c r="G277" s="6"/>
      <c r="H277" s="6"/>
      <c r="I277" s="6"/>
      <c r="J277" s="6"/>
      <c r="K277" s="6"/>
      <c r="L277" s="6"/>
      <c r="M277" s="6"/>
      <c r="N277" s="6"/>
      <c r="O277" s="6"/>
      <c r="P277" s="6"/>
      <c r="Q277" s="6"/>
      <c r="R277" s="6"/>
      <c r="S277" s="120"/>
      <c r="T277" s="120"/>
      <c r="U277" s="66"/>
      <c r="V277" s="70"/>
      <c r="W277" s="114"/>
      <c r="X277" s="114"/>
    </row>
    <row r="278" spans="2:24" ht="33" customHeight="1" x14ac:dyDescent="0.2">
      <c r="B278" s="78"/>
      <c r="C278" s="121" t="s">
        <v>319</v>
      </c>
      <c r="D278" s="121"/>
      <c r="E278" s="121"/>
      <c r="F278" s="11" t="s">
        <v>5</v>
      </c>
      <c r="G278" s="6"/>
      <c r="H278" s="6"/>
      <c r="I278" s="6"/>
      <c r="J278" s="6"/>
      <c r="K278" s="6">
        <v>1</v>
      </c>
      <c r="L278" s="6"/>
      <c r="M278" s="6"/>
      <c r="N278" s="6"/>
      <c r="O278" s="6"/>
      <c r="P278" s="6"/>
      <c r="Q278" s="6"/>
      <c r="R278" s="6"/>
      <c r="S278" s="120">
        <f t="shared" ref="S278" si="74">IFERROR(SUM(G279:R279)/SUM(G278:R278),"")</f>
        <v>0</v>
      </c>
      <c r="T278" s="120"/>
      <c r="U278" s="66">
        <v>0.8</v>
      </c>
      <c r="V278" s="66" t="s">
        <v>32</v>
      </c>
      <c r="W278" s="67" t="s">
        <v>37</v>
      </c>
      <c r="X278" s="67"/>
    </row>
    <row r="279" spans="2:24" ht="33" customHeight="1" thickBot="1" x14ac:dyDescent="0.25">
      <c r="B279" s="78"/>
      <c r="C279" s="121"/>
      <c r="D279" s="121"/>
      <c r="E279" s="121"/>
      <c r="F279" s="17" t="s">
        <v>6</v>
      </c>
      <c r="G279" s="6"/>
      <c r="H279" s="6"/>
      <c r="I279" s="6"/>
      <c r="J279" s="6"/>
      <c r="K279" s="6"/>
      <c r="L279" s="6"/>
      <c r="M279" s="6"/>
      <c r="N279" s="6"/>
      <c r="O279" s="6"/>
      <c r="P279" s="6"/>
      <c r="Q279" s="6"/>
      <c r="R279" s="6"/>
      <c r="S279" s="120"/>
      <c r="T279" s="120"/>
      <c r="U279" s="66"/>
      <c r="V279" s="70"/>
      <c r="W279" s="114"/>
      <c r="X279" s="114"/>
    </row>
    <row r="280" spans="2:24" ht="33" customHeight="1" x14ac:dyDescent="0.2">
      <c r="B280" s="78"/>
      <c r="C280" s="121" t="s">
        <v>318</v>
      </c>
      <c r="D280" s="121"/>
      <c r="E280" s="121"/>
      <c r="F280" s="11" t="s">
        <v>5</v>
      </c>
      <c r="G280" s="6"/>
      <c r="H280" s="6"/>
      <c r="I280" s="6"/>
      <c r="J280" s="6"/>
      <c r="K280" s="6"/>
      <c r="L280" s="6"/>
      <c r="M280" s="6">
        <v>1</v>
      </c>
      <c r="N280" s="6"/>
      <c r="O280" s="6"/>
      <c r="P280" s="6"/>
      <c r="Q280" s="6"/>
      <c r="R280" s="6"/>
      <c r="S280" s="120">
        <f t="shared" ref="S280" si="75">IFERROR(SUM(G281:R281)/SUM(G280:R280),"")</f>
        <v>0</v>
      </c>
      <c r="T280" s="120"/>
      <c r="U280" s="66">
        <v>0.8</v>
      </c>
      <c r="V280" s="66" t="s">
        <v>32</v>
      </c>
      <c r="W280" s="67" t="s">
        <v>37</v>
      </c>
      <c r="X280" s="67"/>
    </row>
    <row r="281" spans="2:24" ht="33" customHeight="1" thickBot="1" x14ac:dyDescent="0.25">
      <c r="B281" s="78"/>
      <c r="C281" s="121"/>
      <c r="D281" s="121"/>
      <c r="E281" s="121"/>
      <c r="F281" s="17" t="s">
        <v>6</v>
      </c>
      <c r="G281" s="6"/>
      <c r="H281" s="6"/>
      <c r="I281" s="6"/>
      <c r="J281" s="6"/>
      <c r="K281" s="6"/>
      <c r="L281" s="6"/>
      <c r="M281" s="6"/>
      <c r="N281" s="6"/>
      <c r="O281" s="6"/>
      <c r="P281" s="6"/>
      <c r="Q281" s="6"/>
      <c r="R281" s="6"/>
      <c r="S281" s="120"/>
      <c r="T281" s="120"/>
      <c r="U281" s="66"/>
      <c r="V281" s="70"/>
      <c r="W281" s="114"/>
      <c r="X281" s="114"/>
    </row>
    <row r="282" spans="2:24" ht="33" customHeight="1" x14ac:dyDescent="0.2">
      <c r="B282" s="78"/>
      <c r="C282" s="121" t="s">
        <v>320</v>
      </c>
      <c r="D282" s="121"/>
      <c r="E282" s="121"/>
      <c r="F282" s="11" t="s">
        <v>5</v>
      </c>
      <c r="G282" s="6"/>
      <c r="H282" s="6"/>
      <c r="I282" s="6"/>
      <c r="J282" s="6"/>
      <c r="K282" s="6"/>
      <c r="L282" s="6"/>
      <c r="M282" s="6"/>
      <c r="N282" s="6"/>
      <c r="O282" s="6">
        <v>1</v>
      </c>
      <c r="P282" s="6"/>
      <c r="Q282" s="6"/>
      <c r="R282" s="6"/>
      <c r="S282" s="120">
        <f t="shared" ref="S282" si="76">IFERROR(SUM(G283:R283)/SUM(G282:R282),"")</f>
        <v>0</v>
      </c>
      <c r="T282" s="120"/>
      <c r="U282" s="66">
        <v>0.8</v>
      </c>
      <c r="V282" s="66" t="s">
        <v>32</v>
      </c>
      <c r="W282" s="67" t="s">
        <v>37</v>
      </c>
      <c r="X282" s="67"/>
    </row>
    <row r="283" spans="2:24" ht="33" customHeight="1" thickBot="1" x14ac:dyDescent="0.25">
      <c r="B283" s="79"/>
      <c r="C283" s="121"/>
      <c r="D283" s="121"/>
      <c r="E283" s="121"/>
      <c r="F283" s="17" t="s">
        <v>6</v>
      </c>
      <c r="G283" s="6"/>
      <c r="H283" s="6"/>
      <c r="I283" s="6"/>
      <c r="J283" s="6"/>
      <c r="K283" s="6"/>
      <c r="L283" s="6"/>
      <c r="M283" s="6"/>
      <c r="N283" s="6"/>
      <c r="O283" s="6"/>
      <c r="P283" s="6"/>
      <c r="Q283" s="6"/>
      <c r="R283" s="6"/>
      <c r="S283" s="120"/>
      <c r="T283" s="120"/>
      <c r="U283" s="66"/>
      <c r="V283" s="70"/>
      <c r="W283" s="114"/>
      <c r="X283" s="114"/>
    </row>
    <row r="284" spans="2:24" ht="14.25" x14ac:dyDescent="0.2">
      <c r="B284" s="97" t="s">
        <v>44</v>
      </c>
      <c r="C284" s="106" t="s">
        <v>254</v>
      </c>
      <c r="D284" s="106"/>
      <c r="E284" s="106"/>
      <c r="F284" s="11" t="s">
        <v>5</v>
      </c>
      <c r="G284" s="63"/>
      <c r="H284" s="63">
        <v>1</v>
      </c>
      <c r="I284" s="63">
        <v>1</v>
      </c>
      <c r="J284" s="63">
        <v>1</v>
      </c>
      <c r="K284" s="63">
        <v>1</v>
      </c>
      <c r="L284" s="63">
        <v>1</v>
      </c>
      <c r="M284" s="63">
        <v>1</v>
      </c>
      <c r="N284" s="63">
        <v>1</v>
      </c>
      <c r="O284" s="63">
        <v>1</v>
      </c>
      <c r="P284" s="63">
        <v>1</v>
      </c>
      <c r="Q284" s="63">
        <v>1</v>
      </c>
      <c r="R284" s="63">
        <v>1</v>
      </c>
      <c r="S284" s="94">
        <f t="shared" ref="S284" si="77">IFERROR(SUM(G285:R285)/SUM(G284:R284),"")</f>
        <v>0</v>
      </c>
      <c r="T284" s="94"/>
      <c r="U284" s="71">
        <v>1</v>
      </c>
      <c r="V284" s="71" t="s">
        <v>32</v>
      </c>
      <c r="W284" s="113" t="s">
        <v>37</v>
      </c>
      <c r="X284" s="113"/>
    </row>
    <row r="285" spans="2:24" ht="15" thickBot="1" x14ac:dyDescent="0.25">
      <c r="B285" s="98"/>
      <c r="C285" s="101"/>
      <c r="D285" s="101"/>
      <c r="E285" s="101"/>
      <c r="F285" s="17" t="s">
        <v>6</v>
      </c>
      <c r="G285" s="6"/>
      <c r="H285" s="6"/>
      <c r="I285" s="6"/>
      <c r="J285" s="6"/>
      <c r="K285" s="6"/>
      <c r="L285" s="6"/>
      <c r="M285" s="6"/>
      <c r="N285" s="6"/>
      <c r="O285" s="6"/>
      <c r="P285" s="6"/>
      <c r="Q285" s="6"/>
      <c r="R285" s="6"/>
      <c r="S285" s="65"/>
      <c r="T285" s="65"/>
      <c r="U285" s="66"/>
      <c r="V285" s="66"/>
      <c r="W285" s="67"/>
      <c r="X285" s="67"/>
    </row>
    <row r="286" spans="2:24" ht="14.25" x14ac:dyDescent="0.2">
      <c r="B286" s="98"/>
      <c r="C286" s="101" t="s">
        <v>255</v>
      </c>
      <c r="D286" s="101"/>
      <c r="E286" s="101"/>
      <c r="F286" s="11" t="s">
        <v>5</v>
      </c>
      <c r="G286" s="6"/>
      <c r="H286" s="6"/>
      <c r="I286" s="6"/>
      <c r="J286" s="6"/>
      <c r="K286" s="6"/>
      <c r="L286" s="6"/>
      <c r="M286" s="6"/>
      <c r="N286" s="6"/>
      <c r="O286" s="6"/>
      <c r="P286" s="6"/>
      <c r="Q286" s="6"/>
      <c r="R286" s="6">
        <v>1</v>
      </c>
      <c r="S286" s="65">
        <f t="shared" ref="S286" si="78">IFERROR(SUM(G287:R287)/SUM(G286:R286),"")</f>
        <v>0</v>
      </c>
      <c r="T286" s="65"/>
      <c r="U286" s="66">
        <v>1</v>
      </c>
      <c r="V286" s="66" t="s">
        <v>32</v>
      </c>
      <c r="W286" s="67" t="s">
        <v>37</v>
      </c>
      <c r="X286" s="67"/>
    </row>
    <row r="287" spans="2:24" ht="15" thickBot="1" x14ac:dyDescent="0.25">
      <c r="B287" s="98"/>
      <c r="C287" s="101"/>
      <c r="D287" s="101"/>
      <c r="E287" s="101"/>
      <c r="F287" s="17" t="s">
        <v>6</v>
      </c>
      <c r="G287" s="6"/>
      <c r="H287" s="6"/>
      <c r="I287" s="6"/>
      <c r="J287" s="6"/>
      <c r="K287" s="6"/>
      <c r="L287" s="6"/>
      <c r="M287" s="6"/>
      <c r="N287" s="6"/>
      <c r="O287" s="6"/>
      <c r="P287" s="6"/>
      <c r="Q287" s="6"/>
      <c r="R287" s="6"/>
      <c r="S287" s="65"/>
      <c r="T287" s="65"/>
      <c r="U287" s="66"/>
      <c r="V287" s="66"/>
      <c r="W287" s="67"/>
      <c r="X287" s="67"/>
    </row>
    <row r="288" spans="2:24" ht="20.25" customHeight="1" x14ac:dyDescent="0.2">
      <c r="B288" s="98"/>
      <c r="C288" s="112" t="s">
        <v>256</v>
      </c>
      <c r="D288" s="112"/>
      <c r="E288" s="112"/>
      <c r="F288" s="11" t="s">
        <v>5</v>
      </c>
      <c r="G288" s="6"/>
      <c r="H288" s="6"/>
      <c r="I288" s="6"/>
      <c r="J288" s="6"/>
      <c r="K288" s="6"/>
      <c r="L288" s="6"/>
      <c r="M288" s="6"/>
      <c r="N288" s="6"/>
      <c r="O288" s="6"/>
      <c r="P288" s="6"/>
      <c r="Q288" s="6"/>
      <c r="R288" s="6">
        <v>1</v>
      </c>
      <c r="S288" s="65">
        <f t="shared" ref="S288" si="79">IFERROR(SUM(G289:R289)/SUM(G288:R288),"")</f>
        <v>0</v>
      </c>
      <c r="T288" s="65"/>
      <c r="U288" s="66">
        <v>1</v>
      </c>
      <c r="V288" s="66" t="s">
        <v>32</v>
      </c>
      <c r="W288" s="67" t="s">
        <v>37</v>
      </c>
      <c r="X288" s="67"/>
    </row>
    <row r="289" spans="2:24" ht="14.25" x14ac:dyDescent="0.2">
      <c r="B289" s="98"/>
      <c r="C289" s="112"/>
      <c r="D289" s="112"/>
      <c r="E289" s="112"/>
      <c r="F289" s="12" t="s">
        <v>6</v>
      </c>
      <c r="G289" s="6"/>
      <c r="H289" s="6"/>
      <c r="I289" s="6"/>
      <c r="J289" s="6"/>
      <c r="K289" s="6"/>
      <c r="L289" s="6"/>
      <c r="M289" s="6"/>
      <c r="N289" s="6"/>
      <c r="O289" s="6"/>
      <c r="P289" s="6"/>
      <c r="Q289" s="6"/>
      <c r="R289" s="6"/>
      <c r="S289" s="65"/>
      <c r="T289" s="65"/>
      <c r="U289" s="66"/>
      <c r="V289" s="66"/>
      <c r="W289" s="67"/>
      <c r="X289" s="67"/>
    </row>
    <row r="290" spans="2:24" ht="20.25" customHeight="1" x14ac:dyDescent="0.2">
      <c r="B290" s="98"/>
      <c r="C290" s="112" t="s">
        <v>257</v>
      </c>
      <c r="D290" s="112"/>
      <c r="E290" s="112"/>
      <c r="F290" s="11" t="s">
        <v>5</v>
      </c>
      <c r="G290" s="6"/>
      <c r="H290" s="6"/>
      <c r="I290" s="6"/>
      <c r="J290" s="6"/>
      <c r="K290" s="6"/>
      <c r="L290" s="6"/>
      <c r="M290" s="6"/>
      <c r="N290" s="6"/>
      <c r="O290" s="6">
        <v>1</v>
      </c>
      <c r="P290" s="6"/>
      <c r="Q290" s="6"/>
      <c r="R290" s="6"/>
      <c r="S290" s="65">
        <f t="shared" ref="S290" si="80">IFERROR(SUM(G291:R291)/SUM(G290:R290),"")</f>
        <v>0</v>
      </c>
      <c r="T290" s="65"/>
      <c r="U290" s="66">
        <v>1</v>
      </c>
      <c r="V290" s="66" t="s">
        <v>32</v>
      </c>
      <c r="W290" s="67" t="s">
        <v>37</v>
      </c>
      <c r="X290" s="67"/>
    </row>
    <row r="291" spans="2:24" ht="14.25" x14ac:dyDescent="0.2">
      <c r="B291" s="98"/>
      <c r="C291" s="112"/>
      <c r="D291" s="112"/>
      <c r="E291" s="112"/>
      <c r="F291" s="12" t="s">
        <v>6</v>
      </c>
      <c r="G291" s="6"/>
      <c r="H291" s="6"/>
      <c r="I291" s="6"/>
      <c r="J291" s="6"/>
      <c r="K291" s="6"/>
      <c r="L291" s="6"/>
      <c r="M291" s="6"/>
      <c r="N291" s="6"/>
      <c r="O291" s="6"/>
      <c r="P291" s="6"/>
      <c r="Q291" s="6"/>
      <c r="R291" s="6"/>
      <c r="S291" s="65"/>
      <c r="T291" s="65"/>
      <c r="U291" s="66"/>
      <c r="V291" s="66"/>
      <c r="W291" s="67"/>
      <c r="X291" s="67"/>
    </row>
    <row r="292" spans="2:24" ht="15" customHeight="1" x14ac:dyDescent="0.2">
      <c r="B292" s="98"/>
      <c r="C292" s="82" t="s">
        <v>258</v>
      </c>
      <c r="D292" s="83"/>
      <c r="E292" s="84"/>
      <c r="F292" s="11" t="s">
        <v>5</v>
      </c>
      <c r="G292" s="6"/>
      <c r="H292" s="6"/>
      <c r="I292" s="6"/>
      <c r="J292" s="6"/>
      <c r="K292" s="6"/>
      <c r="L292" s="6"/>
      <c r="M292" s="6"/>
      <c r="N292" s="6"/>
      <c r="O292" s="6"/>
      <c r="P292" s="6"/>
      <c r="Q292" s="6">
        <v>1</v>
      </c>
      <c r="R292" s="6"/>
      <c r="S292" s="65">
        <f t="shared" ref="S292" si="81">IFERROR(SUM(G293:R293)/SUM(G292:R292),"")</f>
        <v>0</v>
      </c>
      <c r="T292" s="65"/>
      <c r="U292" s="66">
        <v>1</v>
      </c>
      <c r="V292" s="66" t="s">
        <v>32</v>
      </c>
      <c r="W292" s="67" t="s">
        <v>37</v>
      </c>
      <c r="X292" s="67"/>
    </row>
    <row r="293" spans="2:24" ht="15" customHeight="1" x14ac:dyDescent="0.2">
      <c r="B293" s="98"/>
      <c r="C293" s="85"/>
      <c r="D293" s="86"/>
      <c r="E293" s="87"/>
      <c r="F293" s="12" t="s">
        <v>6</v>
      </c>
      <c r="G293" s="6"/>
      <c r="H293" s="6"/>
      <c r="I293" s="6"/>
      <c r="J293" s="6"/>
      <c r="K293" s="6"/>
      <c r="L293" s="6"/>
      <c r="M293" s="6"/>
      <c r="N293" s="6"/>
      <c r="O293" s="6"/>
      <c r="P293" s="6"/>
      <c r="Q293" s="6"/>
      <c r="R293" s="6"/>
      <c r="S293" s="65"/>
      <c r="T293" s="65"/>
      <c r="U293" s="66"/>
      <c r="V293" s="66"/>
      <c r="W293" s="67"/>
      <c r="X293" s="67"/>
    </row>
    <row r="294" spans="2:24" ht="20.25" customHeight="1" x14ac:dyDescent="0.2">
      <c r="B294" s="98"/>
      <c r="C294" s="101" t="s">
        <v>259</v>
      </c>
      <c r="D294" s="101"/>
      <c r="E294" s="101"/>
      <c r="F294" s="11" t="s">
        <v>5</v>
      </c>
      <c r="G294" s="6"/>
      <c r="H294" s="6"/>
      <c r="I294" s="6"/>
      <c r="J294" s="6"/>
      <c r="K294" s="6"/>
      <c r="L294" s="6"/>
      <c r="M294" s="6"/>
      <c r="N294" s="6"/>
      <c r="O294" s="6"/>
      <c r="P294" s="6"/>
      <c r="Q294" s="6">
        <v>1</v>
      </c>
      <c r="R294" s="6">
        <v>1</v>
      </c>
      <c r="S294" s="65">
        <f t="shared" ref="S294" si="82">IFERROR(SUM(G295:R295)/SUM(G294:R294),"")</f>
        <v>0</v>
      </c>
      <c r="T294" s="65"/>
      <c r="U294" s="66">
        <v>1</v>
      </c>
      <c r="V294" s="66" t="s">
        <v>32</v>
      </c>
      <c r="W294" s="67" t="s">
        <v>37</v>
      </c>
      <c r="X294" s="67"/>
    </row>
    <row r="295" spans="2:24" ht="20.25" customHeight="1" x14ac:dyDescent="0.2">
      <c r="B295" s="98"/>
      <c r="C295" s="101"/>
      <c r="D295" s="101"/>
      <c r="E295" s="101"/>
      <c r="F295" s="12" t="s">
        <v>6</v>
      </c>
      <c r="G295" s="6"/>
      <c r="H295" s="6"/>
      <c r="I295" s="6"/>
      <c r="J295" s="6"/>
      <c r="K295" s="6"/>
      <c r="L295" s="6"/>
      <c r="M295" s="6"/>
      <c r="N295" s="6"/>
      <c r="O295" s="6"/>
      <c r="P295" s="6"/>
      <c r="Q295" s="6"/>
      <c r="R295" s="6"/>
      <c r="S295" s="65"/>
      <c r="T295" s="65"/>
      <c r="U295" s="66"/>
      <c r="V295" s="66"/>
      <c r="W295" s="67"/>
      <c r="X295" s="67"/>
    </row>
    <row r="296" spans="2:24" ht="20.25" customHeight="1" x14ac:dyDescent="0.2">
      <c r="B296" s="98"/>
      <c r="C296" s="112" t="s">
        <v>260</v>
      </c>
      <c r="D296" s="112"/>
      <c r="E296" s="112"/>
      <c r="F296" s="11" t="s">
        <v>5</v>
      </c>
      <c r="G296" s="6"/>
      <c r="H296" s="6"/>
      <c r="I296" s="6"/>
      <c r="J296" s="6"/>
      <c r="K296" s="6"/>
      <c r="L296" s="6"/>
      <c r="M296" s="6"/>
      <c r="N296" s="6"/>
      <c r="O296" s="6"/>
      <c r="P296" s="6"/>
      <c r="Q296" s="6">
        <v>1</v>
      </c>
      <c r="R296" s="6">
        <v>1</v>
      </c>
      <c r="S296" s="65">
        <f t="shared" ref="S296" si="83">IFERROR(SUM(G297:R297)/SUM(G296:R296),"")</f>
        <v>0</v>
      </c>
      <c r="T296" s="65"/>
      <c r="U296" s="66">
        <v>1</v>
      </c>
      <c r="V296" s="66" t="s">
        <v>32</v>
      </c>
      <c r="W296" s="67" t="s">
        <v>37</v>
      </c>
      <c r="X296" s="67"/>
    </row>
    <row r="297" spans="2:24" ht="20.25" customHeight="1" thickBot="1" x14ac:dyDescent="0.25">
      <c r="B297" s="99"/>
      <c r="C297" s="118"/>
      <c r="D297" s="118"/>
      <c r="E297" s="118"/>
      <c r="F297" s="17" t="s">
        <v>6</v>
      </c>
      <c r="G297" s="14"/>
      <c r="H297" s="14"/>
      <c r="I297" s="14"/>
      <c r="J297" s="14"/>
      <c r="K297" s="14"/>
      <c r="L297" s="14"/>
      <c r="M297" s="14"/>
      <c r="N297" s="14"/>
      <c r="O297" s="14"/>
      <c r="P297" s="14"/>
      <c r="Q297" s="14"/>
      <c r="R297" s="14"/>
      <c r="S297" s="95"/>
      <c r="T297" s="95"/>
      <c r="U297" s="75"/>
      <c r="V297" s="75"/>
      <c r="W297" s="76"/>
      <c r="X297" s="76"/>
    </row>
    <row r="298" spans="2:24" ht="20.25" customHeight="1" x14ac:dyDescent="0.2">
      <c r="D298" s="1"/>
      <c r="F298" s="1"/>
      <c r="G298" s="1"/>
      <c r="H298" s="2"/>
      <c r="I298" s="1"/>
      <c r="J298" s="2"/>
      <c r="K298" s="1"/>
      <c r="L298" s="1"/>
      <c r="M298" s="2"/>
      <c r="N298" s="1"/>
      <c r="O298" s="2"/>
      <c r="P298" s="1"/>
      <c r="Q298" s="1"/>
      <c r="R298" s="2"/>
      <c r="S298" s="1"/>
      <c r="T298" s="2"/>
      <c r="U298" s="1"/>
      <c r="V298" s="1"/>
      <c r="W298" s="18"/>
      <c r="X298" s="18"/>
    </row>
    <row r="299" spans="2:24" ht="20.25" customHeight="1" x14ac:dyDescent="0.2">
      <c r="D299" s="1"/>
      <c r="F299" s="1"/>
      <c r="G299" s="1"/>
      <c r="H299" s="2"/>
      <c r="I299" s="1"/>
      <c r="J299" s="2"/>
      <c r="K299" s="1"/>
      <c r="L299" s="1"/>
      <c r="M299" s="2"/>
      <c r="N299" s="1"/>
      <c r="O299" s="2"/>
      <c r="P299" s="1"/>
      <c r="Q299" s="1"/>
      <c r="R299" s="2"/>
      <c r="S299" s="1"/>
      <c r="T299" s="2"/>
      <c r="U299" s="1"/>
      <c r="V299" s="1"/>
      <c r="W299" s="18"/>
      <c r="X299" s="18"/>
    </row>
    <row r="300" spans="2:24" ht="14.25" customHeight="1" x14ac:dyDescent="0.2">
      <c r="E300" t="s">
        <v>178</v>
      </c>
      <c r="G300" s="3">
        <v>4</v>
      </c>
      <c r="H300" s="3" t="e">
        <f>#REF!+H16+H18+H20+H22+H24+H26+#REF!+H42+H44+H48+H50+H52+H58+H96+H100+H104+H106+H108+H110+H112+H118+#REF!+H134+H136+H138+H140+#REF!+H180+H182+#REF!+H194+H202+H204+H206+H208+H210+H272+H284+H296</f>
        <v>#REF!</v>
      </c>
      <c r="I300" s="3" t="e">
        <f>#REF!++I24+I28+I32+#REF!+I42+I44+I50+I52+I58+#REF!+I70+#REF!+I100+I102+I104+I106+I118+I122+#REF!+#REF!+I134+I136+I138+I140+I154+I162+I164+I166+I168++I172+I180+I182+I188+I188+#REF!+I194+I202+I204+I208+I228+I230+I272+I284+I296</f>
        <v>#REF!</v>
      </c>
      <c r="J300" s="3" t="e">
        <f>J24+J26+J42+J50+J52+J58+J70+#REF!+#REF!+J100+J104+J108+J118+#REF!+J134+J136+J138+J140+J150+J154+J164+#REF!++J180+J194+J208+J214+J216+J258+J272+J284+J296</f>
        <v>#REF!</v>
      </c>
      <c r="K300" s="3" t="e">
        <f>#REF!+K14+K24+#REF!+K42+K50+K52+K58+K74+K100+K104+K116+K118+K122+K134+K136+K140+K142+K150+K154+K164+K172+K178+K180+K182+K194+K202+K204+K208+K212+K216+K252+K258+#REF!+K272+K284+K296</f>
        <v>#REF!</v>
      </c>
      <c r="L300" s="3"/>
      <c r="M300" s="3"/>
      <c r="N300" s="3"/>
      <c r="O300" s="3"/>
      <c r="P300" s="3"/>
      <c r="Q300" s="3"/>
      <c r="R300" s="3"/>
      <c r="S300" s="3" t="e">
        <f>G300+H300+I300+J300+K300+L300+M300+N300+O300+P300+Q300+R300</f>
        <v>#REF!</v>
      </c>
      <c r="T300" s="3"/>
    </row>
    <row r="301" spans="2:24" ht="15" customHeight="1" x14ac:dyDescent="0.2">
      <c r="E301"/>
      <c r="G301">
        <v>4</v>
      </c>
    </row>
    <row r="302" spans="2:24" ht="13.9" customHeight="1" x14ac:dyDescent="0.2">
      <c r="E302" t="s">
        <v>179</v>
      </c>
      <c r="G302" s="3"/>
      <c r="H302" s="3" t="e">
        <f>#REF!+H17+H19+H21+H23+H25+H27+#REF!+H43+H45+H49+H51+H53+H59+H97+H101+H105+H107+H109+H111+H113+H119+#REF!+H135+H137+H139+H141+#REF!+H181+H183+#REF!+H195+H203+H205+H209+H211+H273+H285+H297+H207</f>
        <v>#REF!</v>
      </c>
      <c r="I302" s="3" t="e">
        <f>#REF!+I25+I29+I33+#REF!+I43+I45+I51+I53+I59+#REF!+I71+I98+I101+I103+I105+I107+I119+I123+#REF!+#REF!+I135+I137+I139+I141+I155+I163+I165+I167+I169+I171+I173+I181+I183+I189+#REF!+I195+I203+I205+I209+I229+I231+I273+I285+I297</f>
        <v>#REF!</v>
      </c>
      <c r="J302" s="3" t="e">
        <f>J25+J27+J43+J51+J53+J59+#REF!+J71+J98+J101+J105+J119+#REF!+J135+J137+J139+J141+J151+J155+J165+J181+#REF!+J195+J203+J209+J215+J217+J259+J273+J285+J297</f>
        <v>#REF!</v>
      </c>
      <c r="K302" s="3" t="e">
        <f>#REF!+K25+#REF!+#REF!+K43+K51+K53+K59+K75+K101+K105+K117+K119+K123+K135+K137+K141+K143+K151+K155+K165+K173+K179+K181+K183+K195+K203+K209+K213+K217+K253+K259+#REF!+K273+K285+K297</f>
        <v>#REF!</v>
      </c>
      <c r="L302" s="3"/>
      <c r="M302" s="3"/>
      <c r="N302" s="3"/>
      <c r="O302" s="3"/>
      <c r="P302" s="3"/>
      <c r="Q302" s="3"/>
      <c r="R302" s="3"/>
      <c r="S302" s="3" t="e">
        <f>G302+H302+I302+J302+K302+L302+M302+N302+O302+P302+Q302+R302</f>
        <v>#REF!</v>
      </c>
    </row>
    <row r="303" spans="2:24" ht="14.25" customHeight="1" x14ac:dyDescent="0.2">
      <c r="E303"/>
      <c r="I303" s="3"/>
      <c r="L303" s="3"/>
      <c r="O303" s="3"/>
      <c r="R303" s="3"/>
    </row>
    <row r="304" spans="2:24" ht="13.9" customHeight="1" x14ac:dyDescent="0.2">
      <c r="E304" t="s">
        <v>180</v>
      </c>
      <c r="G304">
        <f>(G300/G301)*100</f>
        <v>100</v>
      </c>
      <c r="H304" t="e">
        <f t="shared" ref="H304:L304" si="84">(H300/H302)*100</f>
        <v>#REF!</v>
      </c>
      <c r="I304" t="e">
        <f t="shared" si="84"/>
        <v>#REF!</v>
      </c>
      <c r="J304" t="e">
        <f t="shared" si="84"/>
        <v>#REF!</v>
      </c>
      <c r="K304" t="e">
        <f t="shared" si="84"/>
        <v>#REF!</v>
      </c>
      <c r="L304" t="e">
        <f t="shared" si="84"/>
        <v>#DIV/0!</v>
      </c>
      <c r="M304" s="53" t="e">
        <f>(M302/M300)*100</f>
        <v>#DIV/0!</v>
      </c>
      <c r="N304" s="53" t="e">
        <f>(N302/N300)*100</f>
        <v>#DIV/0!</v>
      </c>
      <c r="O304" s="53" t="e">
        <f>(O302/O300)*100</f>
        <v>#DIV/0!</v>
      </c>
      <c r="S304" s="3" t="e">
        <f>(S302/S300)*100</f>
        <v>#REF!</v>
      </c>
    </row>
    <row r="305" ht="14.25" customHeight="1" x14ac:dyDescent="0.2"/>
    <row r="306" ht="13.9" customHeight="1" x14ac:dyDescent="0.2"/>
    <row r="307" ht="14.25" customHeight="1" x14ac:dyDescent="0.2"/>
    <row r="308" ht="13.9" customHeight="1" x14ac:dyDescent="0.2"/>
    <row r="309" ht="14.25" customHeight="1" x14ac:dyDescent="0.2"/>
    <row r="310" ht="13.9" customHeight="1" x14ac:dyDescent="0.2"/>
    <row r="311" ht="14.25" customHeight="1" x14ac:dyDescent="0.2"/>
    <row r="312" ht="13.9" customHeight="1" x14ac:dyDescent="0.2"/>
    <row r="313" ht="14.25" customHeight="1" x14ac:dyDescent="0.2"/>
    <row r="314" ht="13.9" customHeight="1" x14ac:dyDescent="0.2"/>
    <row r="315" ht="14.25" customHeight="1" x14ac:dyDescent="0.2"/>
    <row r="316" ht="13.9" customHeight="1" x14ac:dyDescent="0.2"/>
    <row r="317" ht="14.25" customHeight="1" x14ac:dyDescent="0.2"/>
    <row r="318" ht="13.9" customHeight="1" x14ac:dyDescent="0.2"/>
    <row r="319" ht="14.25" customHeight="1" x14ac:dyDescent="0.2"/>
    <row r="320" ht="13.9" customHeight="1" x14ac:dyDescent="0.2"/>
    <row r="321" ht="14.25" customHeight="1" x14ac:dyDescent="0.2"/>
    <row r="322" ht="13.9" customHeight="1" x14ac:dyDescent="0.2"/>
    <row r="323" ht="14.25" customHeight="1" x14ac:dyDescent="0.2"/>
    <row r="324" ht="13.9" customHeight="1" x14ac:dyDescent="0.2"/>
    <row r="325" ht="14.25" customHeight="1" x14ac:dyDescent="0.2"/>
    <row r="326" ht="13.9" customHeight="1" x14ac:dyDescent="0.2"/>
    <row r="327" ht="14.25" customHeight="1" x14ac:dyDescent="0.2"/>
    <row r="328" ht="13.9" customHeight="1" x14ac:dyDescent="0.2"/>
    <row r="329" ht="14.25" customHeight="1" x14ac:dyDescent="0.2"/>
    <row r="330" ht="13.9" customHeight="1" x14ac:dyDescent="0.2"/>
    <row r="331" ht="14.25" customHeight="1" x14ac:dyDescent="0.2"/>
    <row r="332" ht="13.9" customHeight="1" x14ac:dyDescent="0.2"/>
    <row r="333" ht="14.25" customHeight="1" x14ac:dyDescent="0.2"/>
    <row r="334" ht="13.9" customHeight="1" x14ac:dyDescent="0.2"/>
    <row r="335" ht="14.25" customHeight="1" x14ac:dyDescent="0.2"/>
    <row r="336" ht="13.9" customHeight="1" x14ac:dyDescent="0.2"/>
    <row r="337" ht="14.25" customHeight="1" x14ac:dyDescent="0.2"/>
    <row r="338" ht="13.9" customHeight="1" x14ac:dyDescent="0.2"/>
    <row r="339" ht="14.25" customHeight="1" x14ac:dyDescent="0.2"/>
    <row r="340" ht="13.9" customHeight="1" x14ac:dyDescent="0.2"/>
    <row r="341" ht="14.25" customHeight="1" x14ac:dyDescent="0.2"/>
    <row r="342" ht="13.9" customHeight="1" x14ac:dyDescent="0.2"/>
    <row r="343" ht="14.25" customHeight="1" x14ac:dyDescent="0.2"/>
    <row r="344" ht="13.9" customHeight="1" x14ac:dyDescent="0.2"/>
    <row r="345" ht="14.25" customHeight="1" x14ac:dyDescent="0.2"/>
    <row r="346" ht="13.9" customHeight="1" x14ac:dyDescent="0.2"/>
    <row r="347" ht="14.25" customHeight="1" x14ac:dyDescent="0.2"/>
    <row r="348" ht="13.9" customHeight="1" x14ac:dyDescent="0.2"/>
    <row r="349" ht="14.25" customHeight="1" x14ac:dyDescent="0.2"/>
    <row r="350" ht="13.9" customHeight="1" x14ac:dyDescent="0.2"/>
    <row r="351" ht="14.25" customHeight="1" x14ac:dyDescent="0.2"/>
    <row r="352" ht="14.25" customHeight="1" x14ac:dyDescent="0.2"/>
    <row r="353" ht="15" customHeight="1" x14ac:dyDescent="0.2"/>
    <row r="354" ht="13.9" customHeight="1" x14ac:dyDescent="0.2"/>
    <row r="355" ht="14.25" customHeight="1" x14ac:dyDescent="0.2"/>
    <row r="356" ht="34.9" customHeight="1" x14ac:dyDescent="0.2"/>
    <row r="357" ht="34.9" customHeight="1" x14ac:dyDescent="0.2"/>
    <row r="358" ht="13.9" customHeight="1" x14ac:dyDescent="0.2"/>
    <row r="359" ht="14.25" customHeight="1" x14ac:dyDescent="0.2"/>
    <row r="360" ht="13.9" customHeight="1" x14ac:dyDescent="0.2"/>
    <row r="361" ht="34.9" customHeight="1" x14ac:dyDescent="0.2"/>
    <row r="362" ht="13.9" customHeight="1" x14ac:dyDescent="0.2"/>
    <row r="363" ht="14.25" customHeight="1" x14ac:dyDescent="0.2"/>
    <row r="364" ht="13.9" customHeight="1" x14ac:dyDescent="0.2"/>
    <row r="365" ht="14.25" customHeight="1" x14ac:dyDescent="0.2"/>
    <row r="366" ht="13.9" customHeight="1" x14ac:dyDescent="0.2"/>
    <row r="367" ht="14.25" customHeight="1" x14ac:dyDescent="0.2"/>
    <row r="368" ht="13.9" customHeight="1" x14ac:dyDescent="0.2"/>
    <row r="369" ht="14.25" customHeight="1" x14ac:dyDescent="0.2"/>
    <row r="370" ht="13.9" customHeight="1" x14ac:dyDescent="0.2"/>
    <row r="371" ht="14.25" customHeight="1" x14ac:dyDescent="0.2"/>
    <row r="372" ht="13.9" customHeight="1" x14ac:dyDescent="0.2"/>
    <row r="373" ht="14.25" customHeight="1" x14ac:dyDescent="0.2"/>
    <row r="374" ht="13.9" customHeight="1" x14ac:dyDescent="0.2"/>
    <row r="375" ht="24.75" customHeight="1" x14ac:dyDescent="0.2"/>
    <row r="376" ht="13.9" customHeight="1" x14ac:dyDescent="0.2"/>
    <row r="377" ht="25.5" customHeight="1" x14ac:dyDescent="0.2"/>
    <row r="378" ht="25.5" customHeight="1" x14ac:dyDescent="0.2"/>
    <row r="379" ht="14.25" customHeight="1" x14ac:dyDescent="0.2"/>
    <row r="380" ht="13.9" customHeight="1" x14ac:dyDescent="0.2"/>
    <row r="381" ht="20.25" customHeight="1" x14ac:dyDescent="0.2"/>
    <row r="382" ht="13.9" customHeight="1" x14ac:dyDescent="0.2"/>
    <row r="383" ht="14.25" customHeight="1" x14ac:dyDescent="0.2"/>
    <row r="384" ht="13.9" customHeight="1" x14ac:dyDescent="0.2"/>
    <row r="385" ht="14.25" customHeight="1" x14ac:dyDescent="0.2"/>
    <row r="386" ht="14.25" customHeight="1" x14ac:dyDescent="0.2"/>
    <row r="387" ht="15" customHeight="1" x14ac:dyDescent="0.2"/>
  </sheetData>
  <autoFilter ref="B7:X297" xr:uid="{00000000-0009-0000-0000-000000000000}">
    <filterColumn colId="1" showButton="0"/>
    <filterColumn colId="2" showButton="0"/>
    <filterColumn colId="17" showButton="0"/>
    <filterColumn colId="21" showButton="0"/>
  </autoFilter>
  <mergeCells count="756">
    <mergeCell ref="W274:X275"/>
    <mergeCell ref="W276:X277"/>
    <mergeCell ref="W278:X279"/>
    <mergeCell ref="W280:X281"/>
    <mergeCell ref="W282:X283"/>
    <mergeCell ref="B274:B283"/>
    <mergeCell ref="U274:U275"/>
    <mergeCell ref="U276:U277"/>
    <mergeCell ref="U278:U279"/>
    <mergeCell ref="U280:U281"/>
    <mergeCell ref="U282:U283"/>
    <mergeCell ref="V274:V275"/>
    <mergeCell ref="V276:V277"/>
    <mergeCell ref="V278:V279"/>
    <mergeCell ref="V280:V281"/>
    <mergeCell ref="V282:V283"/>
    <mergeCell ref="C276:E277"/>
    <mergeCell ref="C278:E279"/>
    <mergeCell ref="C280:E281"/>
    <mergeCell ref="C282:E283"/>
    <mergeCell ref="S274:T275"/>
    <mergeCell ref="S276:T277"/>
    <mergeCell ref="S278:T279"/>
    <mergeCell ref="S280:T281"/>
    <mergeCell ref="S282:T283"/>
    <mergeCell ref="V172:V173"/>
    <mergeCell ref="C152:E153"/>
    <mergeCell ref="U166:U167"/>
    <mergeCell ref="V166:V167"/>
    <mergeCell ref="W166:X167"/>
    <mergeCell ref="U170:U171"/>
    <mergeCell ref="V170:V171"/>
    <mergeCell ref="W170:X171"/>
    <mergeCell ref="W174:X175"/>
    <mergeCell ref="W172:X173"/>
    <mergeCell ref="C172:E173"/>
    <mergeCell ref="S154:T155"/>
    <mergeCell ref="C166:E167"/>
    <mergeCell ref="C170:E171"/>
    <mergeCell ref="S168:T169"/>
    <mergeCell ref="S164:T165"/>
    <mergeCell ref="C156:E157"/>
    <mergeCell ref="C158:E159"/>
    <mergeCell ref="C160:E161"/>
    <mergeCell ref="S156:T157"/>
    <mergeCell ref="V158:V159"/>
    <mergeCell ref="V160:V161"/>
    <mergeCell ref="W156:X157"/>
    <mergeCell ref="W158:X159"/>
    <mergeCell ref="W160:X161"/>
    <mergeCell ref="U168:U169"/>
    <mergeCell ref="W168:X169"/>
    <mergeCell ref="U164:U165"/>
    <mergeCell ref="V164:V165"/>
    <mergeCell ref="W164:X165"/>
    <mergeCell ref="V168:V169"/>
    <mergeCell ref="S232:T233"/>
    <mergeCell ref="U232:U233"/>
    <mergeCell ref="V186:V187"/>
    <mergeCell ref="V178:V179"/>
    <mergeCell ref="W178:X179"/>
    <mergeCell ref="V216:V217"/>
    <mergeCell ref="V222:V223"/>
    <mergeCell ref="U210:U211"/>
    <mergeCell ref="S212:T213"/>
    <mergeCell ref="S216:T217"/>
    <mergeCell ref="U216:U217"/>
    <mergeCell ref="V182:V183"/>
    <mergeCell ref="U180:U181"/>
    <mergeCell ref="V218:V219"/>
    <mergeCell ref="W218:X219"/>
    <mergeCell ref="S220:T221"/>
    <mergeCell ref="W256:X257"/>
    <mergeCell ref="C258:E259"/>
    <mergeCell ref="S258:T259"/>
    <mergeCell ref="U258:U259"/>
    <mergeCell ref="W234:X235"/>
    <mergeCell ref="V254:V255"/>
    <mergeCell ref="U256:U257"/>
    <mergeCell ref="V234:V235"/>
    <mergeCell ref="U234:U235"/>
    <mergeCell ref="C250:E251"/>
    <mergeCell ref="S250:T251"/>
    <mergeCell ref="U250:U251"/>
    <mergeCell ref="V250:V251"/>
    <mergeCell ref="W250:X251"/>
    <mergeCell ref="C248:E249"/>
    <mergeCell ref="S242:T243"/>
    <mergeCell ref="U242:U243"/>
    <mergeCell ref="V242:V243"/>
    <mergeCell ref="W242:X243"/>
    <mergeCell ref="S248:T249"/>
    <mergeCell ref="U248:U249"/>
    <mergeCell ref="V248:V249"/>
    <mergeCell ref="W248:X249"/>
    <mergeCell ref="C246:E247"/>
    <mergeCell ref="C232:E233"/>
    <mergeCell ref="S234:T235"/>
    <mergeCell ref="C236:E237"/>
    <mergeCell ref="C244:E245"/>
    <mergeCell ref="S244:T245"/>
    <mergeCell ref="U244:U245"/>
    <mergeCell ref="V244:V245"/>
    <mergeCell ref="W244:X245"/>
    <mergeCell ref="C238:E239"/>
    <mergeCell ref="C240:E241"/>
    <mergeCell ref="C234:E235"/>
    <mergeCell ref="C242:E243"/>
    <mergeCell ref="S236:T237"/>
    <mergeCell ref="U236:U237"/>
    <mergeCell ref="V236:V237"/>
    <mergeCell ref="W236:X237"/>
    <mergeCell ref="S238:T239"/>
    <mergeCell ref="U238:U239"/>
    <mergeCell ref="V238:V239"/>
    <mergeCell ref="W238:X239"/>
    <mergeCell ref="S240:T241"/>
    <mergeCell ref="U240:U241"/>
    <mergeCell ref="V240:V241"/>
    <mergeCell ref="W240:X241"/>
    <mergeCell ref="B8:B43"/>
    <mergeCell ref="S20:T21"/>
    <mergeCell ref="C176:E177"/>
    <mergeCell ref="S176:T177"/>
    <mergeCell ref="U176:U177"/>
    <mergeCell ref="V176:V177"/>
    <mergeCell ref="W176:X177"/>
    <mergeCell ref="C192:E193"/>
    <mergeCell ref="U190:U191"/>
    <mergeCell ref="V190:V191"/>
    <mergeCell ref="W190:X191"/>
    <mergeCell ref="W180:X181"/>
    <mergeCell ref="C54:E55"/>
    <mergeCell ref="S54:T55"/>
    <mergeCell ref="U54:U55"/>
    <mergeCell ref="V54:V55"/>
    <mergeCell ref="W54:X55"/>
    <mergeCell ref="U154:U155"/>
    <mergeCell ref="V154:V155"/>
    <mergeCell ref="W154:X155"/>
    <mergeCell ref="U162:U163"/>
    <mergeCell ref="V162:V163"/>
    <mergeCell ref="W162:X163"/>
    <mergeCell ref="W146:X147"/>
    <mergeCell ref="W138:X139"/>
    <mergeCell ref="U140:U141"/>
    <mergeCell ref="W118:X119"/>
    <mergeCell ref="V146:V147"/>
    <mergeCell ref="W128:X129"/>
    <mergeCell ref="U130:U131"/>
    <mergeCell ref="U120:U121"/>
    <mergeCell ref="V120:V121"/>
    <mergeCell ref="W120:X121"/>
    <mergeCell ref="V122:V123"/>
    <mergeCell ref="W122:X123"/>
    <mergeCell ref="V134:V135"/>
    <mergeCell ref="W134:X135"/>
    <mergeCell ref="U136:U137"/>
    <mergeCell ref="V136:V137"/>
    <mergeCell ref="W136:X137"/>
    <mergeCell ref="U124:U125"/>
    <mergeCell ref="W8:X9"/>
    <mergeCell ref="W18:X19"/>
    <mergeCell ref="S192:T193"/>
    <mergeCell ref="U192:U193"/>
    <mergeCell ref="W192:X193"/>
    <mergeCell ref="V74:V75"/>
    <mergeCell ref="S158:T159"/>
    <mergeCell ref="S160:T161"/>
    <mergeCell ref="V132:V133"/>
    <mergeCell ref="W132:X133"/>
    <mergeCell ref="U134:U135"/>
    <mergeCell ref="W144:X145"/>
    <mergeCell ref="U146:U147"/>
    <mergeCell ref="W114:X115"/>
    <mergeCell ref="U116:U117"/>
    <mergeCell ref="W116:X117"/>
    <mergeCell ref="U118:U119"/>
    <mergeCell ref="V118:V119"/>
    <mergeCell ref="W150:X151"/>
    <mergeCell ref="S24:T25"/>
    <mergeCell ref="U24:U25"/>
    <mergeCell ref="W16:X17"/>
    <mergeCell ref="U148:U149"/>
    <mergeCell ref="V148:V149"/>
    <mergeCell ref="W40:X41"/>
    <mergeCell ref="S26:T27"/>
    <mergeCell ref="C28:E29"/>
    <mergeCell ref="V30:V31"/>
    <mergeCell ref="S16:T17"/>
    <mergeCell ref="W30:X31"/>
    <mergeCell ref="C22:E23"/>
    <mergeCell ref="C32:E33"/>
    <mergeCell ref="S32:T33"/>
    <mergeCell ref="C38:E39"/>
    <mergeCell ref="W34:X35"/>
    <mergeCell ref="W36:X37"/>
    <mergeCell ref="W38:X39"/>
    <mergeCell ref="C24:E25"/>
    <mergeCell ref="W24:X25"/>
    <mergeCell ref="C30:E31"/>
    <mergeCell ref="S30:T31"/>
    <mergeCell ref="S34:T35"/>
    <mergeCell ref="S36:T37"/>
    <mergeCell ref="S38:T39"/>
    <mergeCell ref="C26:E27"/>
    <mergeCell ref="U30:U31"/>
    <mergeCell ref="V18:V19"/>
    <mergeCell ref="S14:T15"/>
    <mergeCell ref="C8:E9"/>
    <mergeCell ref="C16:E17"/>
    <mergeCell ref="C20:E21"/>
    <mergeCell ref="C14:E15"/>
    <mergeCell ref="U14:U15"/>
    <mergeCell ref="V16:V17"/>
    <mergeCell ref="S8:T9"/>
    <mergeCell ref="U16:U17"/>
    <mergeCell ref="U8:U9"/>
    <mergeCell ref="V8:V9"/>
    <mergeCell ref="W104:X105"/>
    <mergeCell ref="W100:X101"/>
    <mergeCell ref="U102:U103"/>
    <mergeCell ref="V102:V103"/>
    <mergeCell ref="W102:X103"/>
    <mergeCell ref="U104:U105"/>
    <mergeCell ref="W106:X107"/>
    <mergeCell ref="V112:V113"/>
    <mergeCell ref="W130:X131"/>
    <mergeCell ref="U110:U111"/>
    <mergeCell ref="V110:V111"/>
    <mergeCell ref="W110:X111"/>
    <mergeCell ref="V124:V125"/>
    <mergeCell ref="W124:X125"/>
    <mergeCell ref="U126:U127"/>
    <mergeCell ref="V126:V127"/>
    <mergeCell ref="W126:X127"/>
    <mergeCell ref="U128:U129"/>
    <mergeCell ref="V128:V129"/>
    <mergeCell ref="W112:X113"/>
    <mergeCell ref="U100:U101"/>
    <mergeCell ref="V100:V101"/>
    <mergeCell ref="U114:U115"/>
    <mergeCell ref="V114:V115"/>
    <mergeCell ref="W108:X109"/>
    <mergeCell ref="B212:B229"/>
    <mergeCell ref="C168:E169"/>
    <mergeCell ref="C162:E163"/>
    <mergeCell ref="B162:B171"/>
    <mergeCell ref="S162:T163"/>
    <mergeCell ref="S166:T167"/>
    <mergeCell ref="S170:T171"/>
    <mergeCell ref="C146:E147"/>
    <mergeCell ref="C150:E151"/>
    <mergeCell ref="C154:E155"/>
    <mergeCell ref="B124:B155"/>
    <mergeCell ref="S146:T147"/>
    <mergeCell ref="S150:T151"/>
    <mergeCell ref="C148:E149"/>
    <mergeCell ref="S196:T197"/>
    <mergeCell ref="B190:B197"/>
    <mergeCell ref="C196:E197"/>
    <mergeCell ref="C200:E201"/>
    <mergeCell ref="B156:B161"/>
    <mergeCell ref="U132:U133"/>
    <mergeCell ref="W148:X149"/>
    <mergeCell ref="U138:U139"/>
    <mergeCell ref="V138:V139"/>
    <mergeCell ref="W96:X97"/>
    <mergeCell ref="U98:U99"/>
    <mergeCell ref="V98:V99"/>
    <mergeCell ref="W98:X99"/>
    <mergeCell ref="W56:X57"/>
    <mergeCell ref="B184:B189"/>
    <mergeCell ref="U62:U63"/>
    <mergeCell ref="V62:V63"/>
    <mergeCell ref="W62:X63"/>
    <mergeCell ref="W74:X75"/>
    <mergeCell ref="U64:U65"/>
    <mergeCell ref="V64:V65"/>
    <mergeCell ref="W64:X65"/>
    <mergeCell ref="U70:U71"/>
    <mergeCell ref="V70:V71"/>
    <mergeCell ref="W70:X71"/>
    <mergeCell ref="V66:V67"/>
    <mergeCell ref="U66:U67"/>
    <mergeCell ref="W66:X67"/>
    <mergeCell ref="U68:U69"/>
    <mergeCell ref="V68:V69"/>
    <mergeCell ref="U108:U109"/>
    <mergeCell ref="V108:V109"/>
    <mergeCell ref="U72:U73"/>
    <mergeCell ref="C60:E61"/>
    <mergeCell ref="C68:E69"/>
    <mergeCell ref="S58:T59"/>
    <mergeCell ref="S60:T61"/>
    <mergeCell ref="C62:E63"/>
    <mergeCell ref="S62:T63"/>
    <mergeCell ref="C98:E99"/>
    <mergeCell ref="S98:T99"/>
    <mergeCell ref="S106:T107"/>
    <mergeCell ref="C106:E107"/>
    <mergeCell ref="C64:E65"/>
    <mergeCell ref="S66:T67"/>
    <mergeCell ref="S90:T91"/>
    <mergeCell ref="S80:T81"/>
    <mergeCell ref="C124:E125"/>
    <mergeCell ref="C126:E127"/>
    <mergeCell ref="C132:E133"/>
    <mergeCell ref="S74:T75"/>
    <mergeCell ref="S118:T119"/>
    <mergeCell ref="S122:T123"/>
    <mergeCell ref="C122:E123"/>
    <mergeCell ref="S124:T125"/>
    <mergeCell ref="S110:T111"/>
    <mergeCell ref="S104:T105"/>
    <mergeCell ref="C118:E119"/>
    <mergeCell ref="C80:E81"/>
    <mergeCell ref="S108:T109"/>
    <mergeCell ref="C108:E109"/>
    <mergeCell ref="C110:E111"/>
    <mergeCell ref="C102:E103"/>
    <mergeCell ref="C90:E91"/>
    <mergeCell ref="C92:E93"/>
    <mergeCell ref="C94:E95"/>
    <mergeCell ref="S82:T83"/>
    <mergeCell ref="S84:T85"/>
    <mergeCell ref="S86:T87"/>
    <mergeCell ref="C120:E121"/>
    <mergeCell ref="S88:T89"/>
    <mergeCell ref="W182:X183"/>
    <mergeCell ref="C180:E181"/>
    <mergeCell ref="S188:T189"/>
    <mergeCell ref="U188:U189"/>
    <mergeCell ref="W184:X185"/>
    <mergeCell ref="U184:U185"/>
    <mergeCell ref="W186:X187"/>
    <mergeCell ref="S186:T187"/>
    <mergeCell ref="U186:U187"/>
    <mergeCell ref="S184:T185"/>
    <mergeCell ref="V184:V185"/>
    <mergeCell ref="V180:V181"/>
    <mergeCell ref="S148:T149"/>
    <mergeCell ref="S134:T135"/>
    <mergeCell ref="C136:E137"/>
    <mergeCell ref="C138:E139"/>
    <mergeCell ref="S136:T137"/>
    <mergeCell ref="S138:T139"/>
    <mergeCell ref="C112:E113"/>
    <mergeCell ref="C114:E115"/>
    <mergeCell ref="W68:X69"/>
    <mergeCell ref="V140:V141"/>
    <mergeCell ref="W140:X141"/>
    <mergeCell ref="U142:U143"/>
    <mergeCell ref="V142:V143"/>
    <mergeCell ref="W142:X143"/>
    <mergeCell ref="S76:T77"/>
    <mergeCell ref="S78:T79"/>
    <mergeCell ref="S72:T73"/>
    <mergeCell ref="S132:T133"/>
    <mergeCell ref="C128:E129"/>
    <mergeCell ref="C130:E131"/>
    <mergeCell ref="C82:E83"/>
    <mergeCell ref="C84:E85"/>
    <mergeCell ref="C86:E87"/>
    <mergeCell ref="C88:E89"/>
    <mergeCell ref="C194:E195"/>
    <mergeCell ref="C210:E211"/>
    <mergeCell ref="S210:T211"/>
    <mergeCell ref="C182:E183"/>
    <mergeCell ref="V224:V225"/>
    <mergeCell ref="W188:X189"/>
    <mergeCell ref="V228:V229"/>
    <mergeCell ref="W204:X205"/>
    <mergeCell ref="V188:V189"/>
    <mergeCell ref="V192:V193"/>
    <mergeCell ref="V196:V197"/>
    <mergeCell ref="V202:V203"/>
    <mergeCell ref="V210:V211"/>
    <mergeCell ref="V212:V213"/>
    <mergeCell ref="W222:X223"/>
    <mergeCell ref="W210:X211"/>
    <mergeCell ref="W212:X213"/>
    <mergeCell ref="W216:X217"/>
    <mergeCell ref="W206:X207"/>
    <mergeCell ref="V206:V207"/>
    <mergeCell ref="W224:X225"/>
    <mergeCell ref="W226:X227"/>
    <mergeCell ref="W202:X203"/>
    <mergeCell ref="W208:X209"/>
    <mergeCell ref="W44:X45"/>
    <mergeCell ref="U22:U23"/>
    <mergeCell ref="V22:V23"/>
    <mergeCell ref="W22:X23"/>
    <mergeCell ref="U20:U21"/>
    <mergeCell ref="V20:V21"/>
    <mergeCell ref="W20:X21"/>
    <mergeCell ref="V42:V43"/>
    <mergeCell ref="W42:X43"/>
    <mergeCell ref="V28:V29"/>
    <mergeCell ref="V24:V25"/>
    <mergeCell ref="V38:V39"/>
    <mergeCell ref="W32:X33"/>
    <mergeCell ref="U42:U43"/>
    <mergeCell ref="U32:U33"/>
    <mergeCell ref="V32:V33"/>
    <mergeCell ref="U34:U35"/>
    <mergeCell ref="U36:U37"/>
    <mergeCell ref="U38:U39"/>
    <mergeCell ref="V34:V35"/>
    <mergeCell ref="V36:V37"/>
    <mergeCell ref="U26:U27"/>
    <mergeCell ref="V26:V27"/>
    <mergeCell ref="W26:X27"/>
    <mergeCell ref="S28:T29"/>
    <mergeCell ref="U28:U29"/>
    <mergeCell ref="W28:X29"/>
    <mergeCell ref="B1:C4"/>
    <mergeCell ref="D1:T4"/>
    <mergeCell ref="U1:X1"/>
    <mergeCell ref="U2:X2"/>
    <mergeCell ref="U3:X3"/>
    <mergeCell ref="U4:X4"/>
    <mergeCell ref="B5:X5"/>
    <mergeCell ref="B6:B7"/>
    <mergeCell ref="C6:E7"/>
    <mergeCell ref="F6:F7"/>
    <mergeCell ref="G6:R6"/>
    <mergeCell ref="S6:T7"/>
    <mergeCell ref="U6:U7"/>
    <mergeCell ref="V6:V7"/>
    <mergeCell ref="W6:X7"/>
    <mergeCell ref="V14:V15"/>
    <mergeCell ref="W14:X15"/>
    <mergeCell ref="S18:T19"/>
    <mergeCell ref="S22:T23"/>
    <mergeCell ref="C18:E19"/>
    <mergeCell ref="U18:U19"/>
    <mergeCell ref="C48:E49"/>
    <mergeCell ref="S42:T43"/>
    <mergeCell ref="C50:E51"/>
    <mergeCell ref="S50:T51"/>
    <mergeCell ref="U40:U41"/>
    <mergeCell ref="V40:V41"/>
    <mergeCell ref="S48:T49"/>
    <mergeCell ref="U48:U49"/>
    <mergeCell ref="V48:V49"/>
    <mergeCell ref="C44:E45"/>
    <mergeCell ref="S44:T45"/>
    <mergeCell ref="U50:U51"/>
    <mergeCell ref="V50:V51"/>
    <mergeCell ref="V44:V45"/>
    <mergeCell ref="U44:U45"/>
    <mergeCell ref="S46:T47"/>
    <mergeCell ref="U46:U47"/>
    <mergeCell ref="V46:V47"/>
    <mergeCell ref="C42:E43"/>
    <mergeCell ref="C40:E41"/>
    <mergeCell ref="S40:T41"/>
    <mergeCell ref="W50:X51"/>
    <mergeCell ref="W48:X49"/>
    <mergeCell ref="C134:E135"/>
    <mergeCell ref="C140:E141"/>
    <mergeCell ref="C144:E145"/>
    <mergeCell ref="C142:E143"/>
    <mergeCell ref="U172:U173"/>
    <mergeCell ref="S126:T127"/>
    <mergeCell ref="S128:T129"/>
    <mergeCell ref="S130:T131"/>
    <mergeCell ref="S56:T57"/>
    <mergeCell ref="S68:T69"/>
    <mergeCell ref="S64:T65"/>
    <mergeCell ref="S70:T71"/>
    <mergeCell ref="V52:V53"/>
    <mergeCell ref="U122:U123"/>
    <mergeCell ref="V130:V131"/>
    <mergeCell ref="U112:U113"/>
    <mergeCell ref="S140:T141"/>
    <mergeCell ref="S142:T143"/>
    <mergeCell ref="S144:T145"/>
    <mergeCell ref="S112:T113"/>
    <mergeCell ref="S114:T115"/>
    <mergeCell ref="S116:T117"/>
    <mergeCell ref="U150:U151"/>
    <mergeCell ref="V150:V151"/>
    <mergeCell ref="V174:V175"/>
    <mergeCell ref="U58:U59"/>
    <mergeCell ref="V116:V117"/>
    <mergeCell ref="U144:U145"/>
    <mergeCell ref="V144:V145"/>
    <mergeCell ref="U92:U93"/>
    <mergeCell ref="U94:U95"/>
    <mergeCell ref="V92:V93"/>
    <mergeCell ref="U96:U97"/>
    <mergeCell ref="V96:V97"/>
    <mergeCell ref="V72:V73"/>
    <mergeCell ref="U106:U107"/>
    <mergeCell ref="V106:V107"/>
    <mergeCell ref="U80:U81"/>
    <mergeCell ref="U156:U157"/>
    <mergeCell ref="U158:U159"/>
    <mergeCell ref="U160:U161"/>
    <mergeCell ref="V156:V157"/>
    <mergeCell ref="U74:U75"/>
    <mergeCell ref="V104:V105"/>
    <mergeCell ref="U296:U297"/>
    <mergeCell ref="C296:E297"/>
    <mergeCell ref="V288:V289"/>
    <mergeCell ref="V290:V291"/>
    <mergeCell ref="W258:X259"/>
    <mergeCell ref="W252:X253"/>
    <mergeCell ref="C254:E255"/>
    <mergeCell ref="S254:T255"/>
    <mergeCell ref="U254:U255"/>
    <mergeCell ref="W254:X255"/>
    <mergeCell ref="C256:E257"/>
    <mergeCell ref="S256:T257"/>
    <mergeCell ref="V256:V257"/>
    <mergeCell ref="V258:V259"/>
    <mergeCell ref="C290:E291"/>
    <mergeCell ref="C252:E253"/>
    <mergeCell ref="S252:T253"/>
    <mergeCell ref="U252:U253"/>
    <mergeCell ref="S268:T269"/>
    <mergeCell ref="S270:T271"/>
    <mergeCell ref="S272:T273"/>
    <mergeCell ref="V268:V269"/>
    <mergeCell ref="U292:U293"/>
    <mergeCell ref="C274:E275"/>
    <mergeCell ref="V220:V221"/>
    <mergeCell ref="W220:X221"/>
    <mergeCell ref="S214:T215"/>
    <mergeCell ref="U214:U215"/>
    <mergeCell ref="V214:V215"/>
    <mergeCell ref="W214:X215"/>
    <mergeCell ref="S194:T195"/>
    <mergeCell ref="U194:U195"/>
    <mergeCell ref="V194:V195"/>
    <mergeCell ref="U204:U205"/>
    <mergeCell ref="V204:V205"/>
    <mergeCell ref="S202:T203"/>
    <mergeCell ref="V208:V209"/>
    <mergeCell ref="S198:T199"/>
    <mergeCell ref="S200:T201"/>
    <mergeCell ref="U200:U201"/>
    <mergeCell ref="V198:V199"/>
    <mergeCell ref="V200:V201"/>
    <mergeCell ref="W198:X199"/>
    <mergeCell ref="W200:X201"/>
    <mergeCell ref="U196:U197"/>
    <mergeCell ref="W196:X197"/>
    <mergeCell ref="W194:X195"/>
    <mergeCell ref="C222:E223"/>
    <mergeCell ref="S222:T223"/>
    <mergeCell ref="U222:U223"/>
    <mergeCell ref="C208:E209"/>
    <mergeCell ref="S208:T209"/>
    <mergeCell ref="U208:U209"/>
    <mergeCell ref="U218:U219"/>
    <mergeCell ref="S204:T205"/>
    <mergeCell ref="C204:E205"/>
    <mergeCell ref="C212:E213"/>
    <mergeCell ref="C216:E217"/>
    <mergeCell ref="U212:U213"/>
    <mergeCell ref="C214:E215"/>
    <mergeCell ref="C220:E221"/>
    <mergeCell ref="C218:E219"/>
    <mergeCell ref="S218:T219"/>
    <mergeCell ref="U220:U221"/>
    <mergeCell ref="C202:E203"/>
    <mergeCell ref="W292:X293"/>
    <mergeCell ref="C226:E227"/>
    <mergeCell ref="S226:T227"/>
    <mergeCell ref="U226:U227"/>
    <mergeCell ref="V226:V227"/>
    <mergeCell ref="V230:V231"/>
    <mergeCell ref="V232:V233"/>
    <mergeCell ref="V252:V253"/>
    <mergeCell ref="U288:U289"/>
    <mergeCell ref="U290:U291"/>
    <mergeCell ref="U228:U229"/>
    <mergeCell ref="W228:X229"/>
    <mergeCell ref="U230:U231"/>
    <mergeCell ref="W230:X231"/>
    <mergeCell ref="C268:E269"/>
    <mergeCell ref="C270:E271"/>
    <mergeCell ref="C272:E273"/>
    <mergeCell ref="C230:E231"/>
    <mergeCell ref="S230:T231"/>
    <mergeCell ref="U264:U265"/>
    <mergeCell ref="U266:U267"/>
    <mergeCell ref="C228:E229"/>
    <mergeCell ref="W232:X233"/>
    <mergeCell ref="V296:V297"/>
    <mergeCell ref="W296:X297"/>
    <mergeCell ref="W288:X289"/>
    <mergeCell ref="C288:E289"/>
    <mergeCell ref="W268:X269"/>
    <mergeCell ref="W290:X291"/>
    <mergeCell ref="V294:V295"/>
    <mergeCell ref="W294:X295"/>
    <mergeCell ref="W272:X273"/>
    <mergeCell ref="V284:V285"/>
    <mergeCell ref="W284:X285"/>
    <mergeCell ref="V286:V287"/>
    <mergeCell ref="W286:X287"/>
    <mergeCell ref="V270:V271"/>
    <mergeCell ref="W270:X271"/>
    <mergeCell ref="V272:V273"/>
    <mergeCell ref="C294:E295"/>
    <mergeCell ref="S288:T289"/>
    <mergeCell ref="S290:T291"/>
    <mergeCell ref="S294:T295"/>
    <mergeCell ref="S296:T297"/>
    <mergeCell ref="S292:T293"/>
    <mergeCell ref="U272:U273"/>
    <mergeCell ref="V292:V293"/>
    <mergeCell ref="B178:B183"/>
    <mergeCell ref="B172:B177"/>
    <mergeCell ref="C174:E175"/>
    <mergeCell ref="S174:T175"/>
    <mergeCell ref="U174:U175"/>
    <mergeCell ref="C190:E191"/>
    <mergeCell ref="C164:E165"/>
    <mergeCell ref="S172:T173"/>
    <mergeCell ref="S190:T191"/>
    <mergeCell ref="C186:E187"/>
    <mergeCell ref="C188:E189"/>
    <mergeCell ref="C184:E185"/>
    <mergeCell ref="S182:T183"/>
    <mergeCell ref="U182:U183"/>
    <mergeCell ref="S180:T181"/>
    <mergeCell ref="S178:T179"/>
    <mergeCell ref="C178:E179"/>
    <mergeCell ref="U178:U179"/>
    <mergeCell ref="B198:B211"/>
    <mergeCell ref="C198:E199"/>
    <mergeCell ref="C292:E293"/>
    <mergeCell ref="B284:B297"/>
    <mergeCell ref="C284:E285"/>
    <mergeCell ref="C286:E287"/>
    <mergeCell ref="S284:T285"/>
    <mergeCell ref="S286:T287"/>
    <mergeCell ref="U284:U285"/>
    <mergeCell ref="U286:U287"/>
    <mergeCell ref="U268:U269"/>
    <mergeCell ref="U270:U271"/>
    <mergeCell ref="B230:B251"/>
    <mergeCell ref="B252:B259"/>
    <mergeCell ref="S224:T225"/>
    <mergeCell ref="U224:U225"/>
    <mergeCell ref="C206:E207"/>
    <mergeCell ref="S206:T207"/>
    <mergeCell ref="U206:U207"/>
    <mergeCell ref="U198:U199"/>
    <mergeCell ref="U202:U203"/>
    <mergeCell ref="S228:T229"/>
    <mergeCell ref="C224:E225"/>
    <mergeCell ref="U294:U295"/>
    <mergeCell ref="B44:B57"/>
    <mergeCell ref="C96:E97"/>
    <mergeCell ref="S96:T97"/>
    <mergeCell ref="C100:E101"/>
    <mergeCell ref="S100:T101"/>
    <mergeCell ref="B58:B69"/>
    <mergeCell ref="B96:B123"/>
    <mergeCell ref="S102:T103"/>
    <mergeCell ref="C104:E105"/>
    <mergeCell ref="C56:E57"/>
    <mergeCell ref="C52:E53"/>
    <mergeCell ref="S92:T93"/>
    <mergeCell ref="S94:T95"/>
    <mergeCell ref="S120:T121"/>
    <mergeCell ref="C116:E117"/>
    <mergeCell ref="S52:T53"/>
    <mergeCell ref="B70:B95"/>
    <mergeCell ref="C76:E77"/>
    <mergeCell ref="C78:E79"/>
    <mergeCell ref="C72:E73"/>
    <mergeCell ref="C74:E75"/>
    <mergeCell ref="C70:E71"/>
    <mergeCell ref="C66:E67"/>
    <mergeCell ref="C58:E59"/>
    <mergeCell ref="B268:B273"/>
    <mergeCell ref="C10:E11"/>
    <mergeCell ref="S10:T11"/>
    <mergeCell ref="U10:U11"/>
    <mergeCell ref="V10:V11"/>
    <mergeCell ref="W10:X11"/>
    <mergeCell ref="C12:E13"/>
    <mergeCell ref="S12:T13"/>
    <mergeCell ref="U12:U13"/>
    <mergeCell ref="V12:V13"/>
    <mergeCell ref="W12:X13"/>
    <mergeCell ref="C46:E47"/>
    <mergeCell ref="C260:E261"/>
    <mergeCell ref="C262:E263"/>
    <mergeCell ref="C264:E265"/>
    <mergeCell ref="C34:E35"/>
    <mergeCell ref="C36:E37"/>
    <mergeCell ref="C266:E267"/>
    <mergeCell ref="S260:T261"/>
    <mergeCell ref="S262:T263"/>
    <mergeCell ref="S264:T265"/>
    <mergeCell ref="S266:T267"/>
    <mergeCell ref="U260:U261"/>
    <mergeCell ref="U262:U263"/>
    <mergeCell ref="V260:V261"/>
    <mergeCell ref="V262:V263"/>
    <mergeCell ref="V264:V265"/>
    <mergeCell ref="V266:V267"/>
    <mergeCell ref="W260:X261"/>
    <mergeCell ref="W262:X263"/>
    <mergeCell ref="W264:X265"/>
    <mergeCell ref="W266:X267"/>
    <mergeCell ref="B260:B267"/>
    <mergeCell ref="V80:V81"/>
    <mergeCell ref="W80:X81"/>
    <mergeCell ref="V56:V57"/>
    <mergeCell ref="U56:U57"/>
    <mergeCell ref="W92:X93"/>
    <mergeCell ref="V94:V95"/>
    <mergeCell ref="W94:X95"/>
    <mergeCell ref="U82:U83"/>
    <mergeCell ref="V82:V83"/>
    <mergeCell ref="W82:X83"/>
    <mergeCell ref="U84:U85"/>
    <mergeCell ref="V84:V85"/>
    <mergeCell ref="W84:X85"/>
    <mergeCell ref="U86:U87"/>
    <mergeCell ref="V86:V87"/>
    <mergeCell ref="W86:X87"/>
    <mergeCell ref="W72:X73"/>
    <mergeCell ref="S246:T247"/>
    <mergeCell ref="U246:U247"/>
    <mergeCell ref="V246:V247"/>
    <mergeCell ref="W246:X247"/>
    <mergeCell ref="W46:X47"/>
    <mergeCell ref="U88:U89"/>
    <mergeCell ref="V88:V89"/>
    <mergeCell ref="W88:X89"/>
    <mergeCell ref="U90:U91"/>
    <mergeCell ref="V90:V91"/>
    <mergeCell ref="W90:X91"/>
    <mergeCell ref="U52:U53"/>
    <mergeCell ref="W52:X53"/>
    <mergeCell ref="V58:V59"/>
    <mergeCell ref="W58:X59"/>
    <mergeCell ref="U60:U61"/>
    <mergeCell ref="V60:V61"/>
    <mergeCell ref="W60:X61"/>
    <mergeCell ref="U76:U77"/>
    <mergeCell ref="V76:V77"/>
    <mergeCell ref="W76:X77"/>
    <mergeCell ref="U78:U79"/>
    <mergeCell ref="V78:V79"/>
    <mergeCell ref="W78:X79"/>
  </mergeCells>
  <conditionalFormatting sqref="S14 S18 S22 S20 S8 S16 S10 S12">
    <cfRule type="cellIs" dxfId="62" priority="367" stopIfTrue="1" operator="between">
      <formula>0</formula>
      <formula>0.44</formula>
    </cfRule>
    <cfRule type="cellIs" dxfId="61" priority="368" stopIfTrue="1" operator="between">
      <formula>0.69</formula>
      <formula>0.45</formula>
    </cfRule>
    <cfRule type="cellIs" dxfId="60" priority="369" stopIfTrue="1" operator="greaterThan">
      <formula>0.7</formula>
    </cfRule>
  </conditionalFormatting>
  <conditionalFormatting sqref="S14:U14 V30 U44 U52 U56 U180:V180 U182 U184:V184 U186 U202:V202 U204 U212:V212 U216 V24 V28 W14 S56:T65 S15:T23 U48 S186:T191 S196:T225 S228:T235 S42:T51 S68:T179 S252:T287 S26:T39 S8:T13">
    <cfRule type="cellIs" priority="366" stopIfTrue="1" operator="equal">
      <formula>""</formula>
    </cfRule>
  </conditionalFormatting>
  <conditionalFormatting sqref="S24">
    <cfRule type="cellIs" dxfId="59" priority="363" stopIfTrue="1" operator="between">
      <formula>0</formula>
      <formula>0.44</formula>
    </cfRule>
    <cfRule type="cellIs" dxfId="58" priority="364" stopIfTrue="1" operator="between">
      <formula>0.69</formula>
      <formula>0.45</formula>
    </cfRule>
    <cfRule type="cellIs" dxfId="57" priority="365" stopIfTrue="1" operator="greaterThan">
      <formula>0.7</formula>
    </cfRule>
  </conditionalFormatting>
  <conditionalFormatting sqref="S24:T25">
    <cfRule type="cellIs" priority="362" stopIfTrue="1" operator="equal">
      <formula>""</formula>
    </cfRule>
  </conditionalFormatting>
  <conditionalFormatting sqref="S26">
    <cfRule type="cellIs" dxfId="56" priority="359" stopIfTrue="1" operator="between">
      <formula>0</formula>
      <formula>0.44</formula>
    </cfRule>
    <cfRule type="cellIs" dxfId="55" priority="360" stopIfTrue="1" operator="between">
      <formula>0.69</formula>
      <formula>0.45</formula>
    </cfRule>
    <cfRule type="cellIs" dxfId="54" priority="361" stopIfTrue="1" operator="greaterThan">
      <formula>0.7</formula>
    </cfRule>
  </conditionalFormatting>
  <conditionalFormatting sqref="S186 S188 S190">
    <cfRule type="cellIs" dxfId="53" priority="347" stopIfTrue="1" operator="between">
      <formula>0</formula>
      <formula>0.44</formula>
    </cfRule>
    <cfRule type="cellIs" dxfId="52" priority="348" stopIfTrue="1" operator="between">
      <formula>0.69</formula>
      <formula>0.45</formula>
    </cfRule>
    <cfRule type="cellIs" dxfId="51" priority="349" stopIfTrue="1" operator="greaterThan">
      <formula>0.7</formula>
    </cfRule>
  </conditionalFormatting>
  <conditionalFormatting sqref="S182 S184">
    <cfRule type="cellIs" dxfId="50" priority="343" stopIfTrue="1" operator="between">
      <formula>0</formula>
      <formula>0.44</formula>
    </cfRule>
    <cfRule type="cellIs" dxfId="49" priority="344" stopIfTrue="1" operator="between">
      <formula>0.69</formula>
      <formula>0.45</formula>
    </cfRule>
    <cfRule type="cellIs" dxfId="48" priority="345" stopIfTrue="1" operator="greaterThan">
      <formula>0.7</formula>
    </cfRule>
  </conditionalFormatting>
  <conditionalFormatting sqref="S182:T185">
    <cfRule type="cellIs" priority="342" stopIfTrue="1" operator="equal">
      <formula>""</formula>
    </cfRule>
  </conditionalFormatting>
  <conditionalFormatting sqref="S52 S54">
    <cfRule type="cellIs" dxfId="47" priority="335" stopIfTrue="1" operator="between">
      <formula>0</formula>
      <formula>0.44</formula>
    </cfRule>
    <cfRule type="cellIs" dxfId="46" priority="336" stopIfTrue="1" operator="between">
      <formula>0.69</formula>
      <formula>0.45</formula>
    </cfRule>
    <cfRule type="cellIs" dxfId="45" priority="337" stopIfTrue="1" operator="greaterThan">
      <formula>0.7</formula>
    </cfRule>
  </conditionalFormatting>
  <conditionalFormatting sqref="S52:T55">
    <cfRule type="cellIs" priority="334" stopIfTrue="1" operator="equal">
      <formula>""</formula>
    </cfRule>
  </conditionalFormatting>
  <conditionalFormatting sqref="S56 S168 S96 S100 S102 S104 S98 S106 S108 S58 S60 S68 S110 S112 S114 S116 S118 S122 S124 S126 S128 S130 S132 S134 S136 S138 S140 S142 S144 S146 S150 S154 S162 S166 S170 S62 S148 S64 S70 S72 S76 S78 S74 S172 S174 S164 S178 S176 S80 S156 S158 S160 S82 S84 S86 S88 S90 S92 S94 S120">
    <cfRule type="cellIs" dxfId="44" priority="331" stopIfTrue="1" operator="between">
      <formula>0</formula>
      <formula>0.44</formula>
    </cfRule>
    <cfRule type="cellIs" dxfId="43" priority="332" stopIfTrue="1" operator="between">
      <formula>0.69</formula>
      <formula>0.45</formula>
    </cfRule>
    <cfRule type="cellIs" dxfId="42" priority="333" stopIfTrue="1" operator="greaterThan">
      <formula>0.7</formula>
    </cfRule>
  </conditionalFormatting>
  <conditionalFormatting sqref="S180">
    <cfRule type="cellIs" dxfId="41" priority="327" stopIfTrue="1" operator="between">
      <formula>0</formula>
      <formula>0.44</formula>
    </cfRule>
    <cfRule type="cellIs" dxfId="40" priority="328" stopIfTrue="1" operator="between">
      <formula>0.69</formula>
      <formula>0.45</formula>
    </cfRule>
    <cfRule type="cellIs" dxfId="39" priority="329" stopIfTrue="1" operator="greaterThan">
      <formula>0.7</formula>
    </cfRule>
  </conditionalFormatting>
  <conditionalFormatting sqref="S180:T181">
    <cfRule type="cellIs" priority="326" stopIfTrue="1" operator="equal">
      <formula>""</formula>
    </cfRule>
  </conditionalFormatting>
  <conditionalFormatting sqref="S28 S30 S44 S42 S32 S50 S48 S46 S34 S36 S38">
    <cfRule type="cellIs" dxfId="38" priority="323" stopIfTrue="1" operator="between">
      <formula>0</formula>
      <formula>0.44</formula>
    </cfRule>
    <cfRule type="cellIs" dxfId="37" priority="324" stopIfTrue="1" operator="between">
      <formula>0.69</formula>
      <formula>0.45</formula>
    </cfRule>
    <cfRule type="cellIs" dxfId="36" priority="325" stopIfTrue="1" operator="greaterThan">
      <formula>0.7</formula>
    </cfRule>
  </conditionalFormatting>
  <conditionalFormatting sqref="S192 S194">
    <cfRule type="cellIs" dxfId="35" priority="296" stopIfTrue="1" operator="between">
      <formula>0</formula>
      <formula>0.44</formula>
    </cfRule>
    <cfRule type="cellIs" dxfId="34" priority="297" stopIfTrue="1" operator="between">
      <formula>0.69</formula>
      <formula>0.45</formula>
    </cfRule>
    <cfRule type="cellIs" dxfId="33" priority="298" stopIfTrue="1" operator="greaterThan">
      <formula>0.7</formula>
    </cfRule>
  </conditionalFormatting>
  <conditionalFormatting sqref="S192:T195">
    <cfRule type="cellIs" priority="295" stopIfTrue="1" operator="equal">
      <formula>""</formula>
    </cfRule>
  </conditionalFormatting>
  <conditionalFormatting sqref="S196 S202 S204 S206 S210 S212 S216 S222 S224 S228 S230 S232 S234 S252 S254 S256 S258 S208 S268 S270 S284 S286 S214 S218 S272 S200 S198 S220 S260 S262 S264 S266 S274 S276 S278 S280 S282">
    <cfRule type="cellIs" dxfId="32" priority="292" stopIfTrue="1" operator="between">
      <formula>0</formula>
      <formula>0.44</formula>
    </cfRule>
    <cfRule type="cellIs" dxfId="31" priority="293" stopIfTrue="1" operator="between">
      <formula>0.69</formula>
      <formula>0.45</formula>
    </cfRule>
    <cfRule type="cellIs" dxfId="30" priority="294" stopIfTrue="1" operator="greaterThan">
      <formula>0.7</formula>
    </cfRule>
  </conditionalFormatting>
  <conditionalFormatting sqref="W22">
    <cfRule type="cellIs" priority="215" stopIfTrue="1" operator="equal">
      <formula>""</formula>
    </cfRule>
  </conditionalFormatting>
  <conditionalFormatting sqref="V14">
    <cfRule type="cellIs" priority="214" stopIfTrue="1" operator="equal">
      <formula>""</formula>
    </cfRule>
  </conditionalFormatting>
  <conditionalFormatting sqref="W28">
    <cfRule type="cellIs" priority="213" stopIfTrue="1" operator="equal">
      <formula>""</formula>
    </cfRule>
  </conditionalFormatting>
  <conditionalFormatting sqref="W30">
    <cfRule type="cellIs" priority="210" stopIfTrue="1" operator="equal">
      <formula>""</formula>
    </cfRule>
  </conditionalFormatting>
  <conditionalFormatting sqref="V42">
    <cfRule type="cellIs" priority="206" stopIfTrue="1" operator="equal">
      <formula>""</formula>
    </cfRule>
  </conditionalFormatting>
  <conditionalFormatting sqref="W42">
    <cfRule type="cellIs" priority="205" stopIfTrue="1" operator="equal">
      <formula>""</formula>
    </cfRule>
  </conditionalFormatting>
  <conditionalFormatting sqref="V44">
    <cfRule type="cellIs" priority="204" stopIfTrue="1" operator="equal">
      <formula>""</formula>
    </cfRule>
  </conditionalFormatting>
  <conditionalFormatting sqref="W44">
    <cfRule type="cellIs" priority="203" stopIfTrue="1" operator="equal">
      <formula>""</formula>
    </cfRule>
  </conditionalFormatting>
  <conditionalFormatting sqref="V56">
    <cfRule type="cellIs" priority="202" stopIfTrue="1" operator="equal">
      <formula>""</formula>
    </cfRule>
  </conditionalFormatting>
  <conditionalFormatting sqref="V182">
    <cfRule type="cellIs" priority="201" stopIfTrue="1" operator="equal">
      <formula>""</formula>
    </cfRule>
  </conditionalFormatting>
  <conditionalFormatting sqref="V186">
    <cfRule type="cellIs" priority="200" stopIfTrue="1" operator="equal">
      <formula>""</formula>
    </cfRule>
  </conditionalFormatting>
  <conditionalFormatting sqref="U188">
    <cfRule type="cellIs" priority="199" stopIfTrue="1" operator="equal">
      <formula>""</formula>
    </cfRule>
  </conditionalFormatting>
  <conditionalFormatting sqref="V188">
    <cfRule type="cellIs" priority="198" stopIfTrue="1" operator="equal">
      <formula>""</formula>
    </cfRule>
  </conditionalFormatting>
  <conditionalFormatting sqref="U190">
    <cfRule type="cellIs" priority="197" stopIfTrue="1" operator="equal">
      <formula>""</formula>
    </cfRule>
  </conditionalFormatting>
  <conditionalFormatting sqref="V190">
    <cfRule type="cellIs" priority="196" stopIfTrue="1" operator="equal">
      <formula>""</formula>
    </cfRule>
  </conditionalFormatting>
  <conditionalFormatting sqref="U192">
    <cfRule type="cellIs" priority="195" stopIfTrue="1" operator="equal">
      <formula>""</formula>
    </cfRule>
  </conditionalFormatting>
  <conditionalFormatting sqref="V192">
    <cfRule type="cellIs" priority="194" stopIfTrue="1" operator="equal">
      <formula>""</formula>
    </cfRule>
  </conditionalFormatting>
  <conditionalFormatting sqref="U196 U198 U200">
    <cfRule type="cellIs" priority="193" stopIfTrue="1" operator="equal">
      <formula>""</formula>
    </cfRule>
  </conditionalFormatting>
  <conditionalFormatting sqref="V196">
    <cfRule type="cellIs" priority="192" stopIfTrue="1" operator="equal">
      <formula>""</formula>
    </cfRule>
  </conditionalFormatting>
  <conditionalFormatting sqref="V204">
    <cfRule type="cellIs" priority="191" stopIfTrue="1" operator="equal">
      <formula>""</formula>
    </cfRule>
  </conditionalFormatting>
  <conditionalFormatting sqref="U206">
    <cfRule type="cellIs" priority="190" stopIfTrue="1" operator="equal">
      <formula>""</formula>
    </cfRule>
  </conditionalFormatting>
  <conditionalFormatting sqref="V206">
    <cfRule type="cellIs" priority="189" stopIfTrue="1" operator="equal">
      <formula>""</formula>
    </cfRule>
  </conditionalFormatting>
  <conditionalFormatting sqref="U210">
    <cfRule type="cellIs" priority="188" stopIfTrue="1" operator="equal">
      <formula>""</formula>
    </cfRule>
  </conditionalFormatting>
  <conditionalFormatting sqref="V210">
    <cfRule type="cellIs" priority="187" stopIfTrue="1" operator="equal">
      <formula>""</formula>
    </cfRule>
  </conditionalFormatting>
  <conditionalFormatting sqref="V216">
    <cfRule type="cellIs" priority="186" stopIfTrue="1" operator="equal">
      <formula>""</formula>
    </cfRule>
  </conditionalFormatting>
  <conditionalFormatting sqref="U222">
    <cfRule type="cellIs" priority="185" stopIfTrue="1" operator="equal">
      <formula>""</formula>
    </cfRule>
  </conditionalFormatting>
  <conditionalFormatting sqref="V222">
    <cfRule type="cellIs" priority="184" stopIfTrue="1" operator="equal">
      <formula>""</formula>
    </cfRule>
  </conditionalFormatting>
  <conditionalFormatting sqref="U224">
    <cfRule type="cellIs" priority="183" stopIfTrue="1" operator="equal">
      <formula>""</formula>
    </cfRule>
  </conditionalFormatting>
  <conditionalFormatting sqref="V224">
    <cfRule type="cellIs" priority="182" stopIfTrue="1" operator="equal">
      <formula>""</formula>
    </cfRule>
  </conditionalFormatting>
  <conditionalFormatting sqref="U228">
    <cfRule type="cellIs" priority="181" stopIfTrue="1" operator="equal">
      <formula>""</formula>
    </cfRule>
  </conditionalFormatting>
  <conditionalFormatting sqref="V228">
    <cfRule type="cellIs" priority="180" stopIfTrue="1" operator="equal">
      <formula>""</formula>
    </cfRule>
  </conditionalFormatting>
  <conditionalFormatting sqref="U230">
    <cfRule type="cellIs" priority="179" stopIfTrue="1" operator="equal">
      <formula>""</formula>
    </cfRule>
  </conditionalFormatting>
  <conditionalFormatting sqref="V230">
    <cfRule type="cellIs" priority="178" stopIfTrue="1" operator="equal">
      <formula>""</formula>
    </cfRule>
  </conditionalFormatting>
  <conditionalFormatting sqref="U232">
    <cfRule type="cellIs" priority="177" stopIfTrue="1" operator="equal">
      <formula>""</formula>
    </cfRule>
  </conditionalFormatting>
  <conditionalFormatting sqref="V232">
    <cfRule type="cellIs" priority="176" stopIfTrue="1" operator="equal">
      <formula>""</formula>
    </cfRule>
  </conditionalFormatting>
  <conditionalFormatting sqref="U234">
    <cfRule type="cellIs" priority="175" stopIfTrue="1" operator="equal">
      <formula>""</formula>
    </cfRule>
  </conditionalFormatting>
  <conditionalFormatting sqref="V234">
    <cfRule type="cellIs" priority="174" stopIfTrue="1" operator="equal">
      <formula>""</formula>
    </cfRule>
  </conditionalFormatting>
  <conditionalFormatting sqref="U252">
    <cfRule type="cellIs" priority="171" stopIfTrue="1" operator="equal">
      <formula>""</formula>
    </cfRule>
  </conditionalFormatting>
  <conditionalFormatting sqref="V252">
    <cfRule type="cellIs" priority="170" stopIfTrue="1" operator="equal">
      <formula>""</formula>
    </cfRule>
  </conditionalFormatting>
  <conditionalFormatting sqref="U254">
    <cfRule type="cellIs" priority="169" stopIfTrue="1" operator="equal">
      <formula>""</formula>
    </cfRule>
  </conditionalFormatting>
  <conditionalFormatting sqref="V254">
    <cfRule type="cellIs" priority="168" stopIfTrue="1" operator="equal">
      <formula>""</formula>
    </cfRule>
  </conditionalFormatting>
  <conditionalFormatting sqref="U256">
    <cfRule type="cellIs" priority="167" stopIfTrue="1" operator="equal">
      <formula>""</formula>
    </cfRule>
  </conditionalFormatting>
  <conditionalFormatting sqref="V256">
    <cfRule type="cellIs" priority="166" stopIfTrue="1" operator="equal">
      <formula>""</formula>
    </cfRule>
  </conditionalFormatting>
  <conditionalFormatting sqref="U258 U268 U270 U272 U284 U286">
    <cfRule type="cellIs" priority="165" stopIfTrue="1" operator="equal">
      <formula>""</formula>
    </cfRule>
  </conditionalFormatting>
  <conditionalFormatting sqref="V258 V268 V270 V272 V284 V286">
    <cfRule type="cellIs" priority="164" stopIfTrue="1" operator="equal">
      <formula>""</formula>
    </cfRule>
  </conditionalFormatting>
  <conditionalFormatting sqref="U18">
    <cfRule type="cellIs" priority="163" stopIfTrue="1" operator="equal">
      <formula>""</formula>
    </cfRule>
  </conditionalFormatting>
  <conditionalFormatting sqref="U24">
    <cfRule type="cellIs" priority="162" stopIfTrue="1" operator="equal">
      <formula>""</formula>
    </cfRule>
  </conditionalFormatting>
  <conditionalFormatting sqref="U28 U30">
    <cfRule type="cellIs" priority="161" stopIfTrue="1" operator="equal">
      <formula>""</formula>
    </cfRule>
  </conditionalFormatting>
  <conditionalFormatting sqref="W24">
    <cfRule type="cellIs" priority="159" stopIfTrue="1" operator="equal">
      <formula>""</formula>
    </cfRule>
  </conditionalFormatting>
  <conditionalFormatting sqref="U32">
    <cfRule type="cellIs" priority="158" stopIfTrue="1" operator="equal">
      <formula>""</formula>
    </cfRule>
  </conditionalFormatting>
  <conditionalFormatting sqref="U42">
    <cfRule type="cellIs" priority="157" stopIfTrue="1" operator="equal">
      <formula>""</formula>
    </cfRule>
  </conditionalFormatting>
  <conditionalFormatting sqref="W52">
    <cfRule type="cellIs" priority="156" stopIfTrue="1" operator="equal">
      <formula>""</formula>
    </cfRule>
  </conditionalFormatting>
  <conditionalFormatting sqref="V208">
    <cfRule type="cellIs" priority="153" stopIfTrue="1" operator="equal">
      <formula>""</formula>
    </cfRule>
  </conditionalFormatting>
  <conditionalFormatting sqref="U194">
    <cfRule type="cellIs" priority="152" stopIfTrue="1" operator="equal">
      <formula>""</formula>
    </cfRule>
  </conditionalFormatting>
  <conditionalFormatting sqref="V194">
    <cfRule type="cellIs" priority="151" stopIfTrue="1" operator="equal">
      <formula>""</formula>
    </cfRule>
  </conditionalFormatting>
  <conditionalFormatting sqref="S226:T227">
    <cfRule type="cellIs" priority="150" stopIfTrue="1" operator="equal">
      <formula>""</formula>
    </cfRule>
  </conditionalFormatting>
  <conditionalFormatting sqref="S226">
    <cfRule type="cellIs" dxfId="29" priority="147" stopIfTrue="1" operator="between">
      <formula>0</formula>
      <formula>0.44</formula>
    </cfRule>
    <cfRule type="cellIs" dxfId="28" priority="148" stopIfTrue="1" operator="between">
      <formula>0.69</formula>
      <formula>0.45</formula>
    </cfRule>
    <cfRule type="cellIs" dxfId="27" priority="149" stopIfTrue="1" operator="greaterThan">
      <formula>0.7</formula>
    </cfRule>
  </conditionalFormatting>
  <conditionalFormatting sqref="V226">
    <cfRule type="cellIs" priority="146" stopIfTrue="1" operator="equal">
      <formula>""</formula>
    </cfRule>
  </conditionalFormatting>
  <conditionalFormatting sqref="S288:T297">
    <cfRule type="cellIs" priority="145" stopIfTrue="1" operator="equal">
      <formula>""</formula>
    </cfRule>
  </conditionalFormatting>
  <conditionalFormatting sqref="S288 S294 S296 S292 S290">
    <cfRule type="cellIs" dxfId="26" priority="142" stopIfTrue="1" operator="between">
      <formula>0</formula>
      <formula>0.44</formula>
    </cfRule>
    <cfRule type="cellIs" dxfId="25" priority="143" stopIfTrue="1" operator="between">
      <formula>0.69</formula>
      <formula>0.45</formula>
    </cfRule>
    <cfRule type="cellIs" dxfId="24" priority="144" stopIfTrue="1" operator="greaterThan">
      <formula>0.7</formula>
    </cfRule>
  </conditionalFormatting>
  <conditionalFormatting sqref="U288 U290 U294 U296 U292">
    <cfRule type="cellIs" priority="141" stopIfTrue="1" operator="equal">
      <formula>""</formula>
    </cfRule>
  </conditionalFormatting>
  <conditionalFormatting sqref="V288 V290 V294 V296">
    <cfRule type="cellIs" priority="140" stopIfTrue="1" operator="equal">
      <formula>""</formula>
    </cfRule>
  </conditionalFormatting>
  <conditionalFormatting sqref="S66">
    <cfRule type="cellIs" dxfId="23" priority="136" stopIfTrue="1" operator="between">
      <formula>0</formula>
      <formula>0.44</formula>
    </cfRule>
    <cfRule type="cellIs" dxfId="22" priority="137" stopIfTrue="1" operator="between">
      <formula>0.69</formula>
      <formula>0.45</formula>
    </cfRule>
    <cfRule type="cellIs" dxfId="21" priority="138" stopIfTrue="1" operator="greaterThan">
      <formula>0.7</formula>
    </cfRule>
  </conditionalFormatting>
  <conditionalFormatting sqref="S66:T67">
    <cfRule type="cellIs" priority="139" stopIfTrue="1" operator="equal">
      <formula>""</formula>
    </cfRule>
  </conditionalFormatting>
  <conditionalFormatting sqref="S64">
    <cfRule type="cellIs" dxfId="20" priority="133" stopIfTrue="1" operator="between">
      <formula>0</formula>
      <formula>0.44</formula>
    </cfRule>
    <cfRule type="cellIs" dxfId="19" priority="134" stopIfTrue="1" operator="between">
      <formula>0.69</formula>
      <formula>0.45</formula>
    </cfRule>
    <cfRule type="cellIs" dxfId="18" priority="135" stopIfTrue="1" operator="greaterThan">
      <formula>0.7</formula>
    </cfRule>
  </conditionalFormatting>
  <conditionalFormatting sqref="W32">
    <cfRule type="cellIs" priority="108" stopIfTrue="1" operator="equal">
      <formula>""</formula>
    </cfRule>
  </conditionalFormatting>
  <conditionalFormatting sqref="W56">
    <cfRule type="cellIs" priority="107" stopIfTrue="1" operator="equal">
      <formula>""</formula>
    </cfRule>
  </conditionalFormatting>
  <conditionalFormatting sqref="W8">
    <cfRule type="cellIs" priority="97" stopIfTrue="1" operator="equal">
      <formula>""</formula>
    </cfRule>
  </conditionalFormatting>
  <conditionalFormatting sqref="V8">
    <cfRule type="cellIs" priority="96" stopIfTrue="1" operator="equal">
      <formula>""</formula>
    </cfRule>
  </conditionalFormatting>
  <conditionalFormatting sqref="U16 W16">
    <cfRule type="cellIs" priority="91" stopIfTrue="1" operator="equal">
      <formula>""</formula>
    </cfRule>
  </conditionalFormatting>
  <conditionalFormatting sqref="V16">
    <cfRule type="cellIs" priority="90" stopIfTrue="1" operator="equal">
      <formula>""</formula>
    </cfRule>
  </conditionalFormatting>
  <conditionalFormatting sqref="U26:W26">
    <cfRule type="cellIs" priority="88" stopIfTrue="1" operator="equal">
      <formula>""</formula>
    </cfRule>
  </conditionalFormatting>
  <conditionalFormatting sqref="U50">
    <cfRule type="cellIs" priority="81" stopIfTrue="1" operator="equal">
      <formula>""</formula>
    </cfRule>
  </conditionalFormatting>
  <conditionalFormatting sqref="V50">
    <cfRule type="cellIs" priority="80" stopIfTrue="1" operator="equal">
      <formula>""</formula>
    </cfRule>
  </conditionalFormatting>
  <conditionalFormatting sqref="W50">
    <cfRule type="cellIs" priority="79" stopIfTrue="1" operator="equal">
      <formula>""</formula>
    </cfRule>
  </conditionalFormatting>
  <conditionalFormatting sqref="U214:V214">
    <cfRule type="cellIs" priority="77" stopIfTrue="1" operator="equal">
      <formula>""</formula>
    </cfRule>
  </conditionalFormatting>
  <conditionalFormatting sqref="U220">
    <cfRule type="cellIs" priority="76" stopIfTrue="1" operator="equal">
      <formula>""</formula>
    </cfRule>
  </conditionalFormatting>
  <conditionalFormatting sqref="V220">
    <cfRule type="cellIs" priority="75" stopIfTrue="1" operator="equal">
      <formula>""</formula>
    </cfRule>
  </conditionalFormatting>
  <conditionalFormatting sqref="S40:T41">
    <cfRule type="cellIs" priority="68" stopIfTrue="1" operator="equal">
      <formula>""</formula>
    </cfRule>
  </conditionalFormatting>
  <conditionalFormatting sqref="S40">
    <cfRule type="cellIs" dxfId="17" priority="65" stopIfTrue="1" operator="between">
      <formula>0</formula>
      <formula>0.44</formula>
    </cfRule>
    <cfRule type="cellIs" dxfId="16" priority="66" stopIfTrue="1" operator="between">
      <formula>0.69</formula>
      <formula>0.45</formula>
    </cfRule>
    <cfRule type="cellIs" dxfId="15" priority="67" stopIfTrue="1" operator="greaterThan">
      <formula>0.7</formula>
    </cfRule>
  </conditionalFormatting>
  <conditionalFormatting sqref="U40">
    <cfRule type="cellIs" priority="64" stopIfTrue="1" operator="equal">
      <formula>""</formula>
    </cfRule>
  </conditionalFormatting>
  <conditionalFormatting sqref="W40">
    <cfRule type="cellIs" priority="63" stopIfTrue="1" operator="equal">
      <formula>""</formula>
    </cfRule>
  </conditionalFormatting>
  <conditionalFormatting sqref="V292">
    <cfRule type="cellIs" priority="62" stopIfTrue="1" operator="equal">
      <formula>""</formula>
    </cfRule>
  </conditionalFormatting>
  <conditionalFormatting sqref="V48">
    <cfRule type="cellIs" priority="60" stopIfTrue="1" operator="equal">
      <formula>""</formula>
    </cfRule>
  </conditionalFormatting>
  <conditionalFormatting sqref="W48">
    <cfRule type="cellIs" priority="59" stopIfTrue="1" operator="equal">
      <formula>""</formula>
    </cfRule>
  </conditionalFormatting>
  <conditionalFormatting sqref="W54">
    <cfRule type="cellIs" priority="58" stopIfTrue="1" operator="equal">
      <formula>""</formula>
    </cfRule>
  </conditionalFormatting>
  <conditionalFormatting sqref="V198">
    <cfRule type="cellIs" priority="57" stopIfTrue="1" operator="equal">
      <formula>""</formula>
    </cfRule>
  </conditionalFormatting>
  <conditionalFormatting sqref="V200">
    <cfRule type="cellIs" priority="56" stopIfTrue="1" operator="equal">
      <formula>""</formula>
    </cfRule>
  </conditionalFormatting>
  <conditionalFormatting sqref="W10">
    <cfRule type="cellIs" priority="55" stopIfTrue="1" operator="equal">
      <formula>""</formula>
    </cfRule>
  </conditionalFormatting>
  <conditionalFormatting sqref="V10">
    <cfRule type="cellIs" priority="54" stopIfTrue="1" operator="equal">
      <formula>""</formula>
    </cfRule>
  </conditionalFormatting>
  <conditionalFormatting sqref="W12">
    <cfRule type="cellIs" priority="53" stopIfTrue="1" operator="equal">
      <formula>""</formula>
    </cfRule>
  </conditionalFormatting>
  <conditionalFormatting sqref="V12">
    <cfRule type="cellIs" priority="52" stopIfTrue="1" operator="equal">
      <formula>""</formula>
    </cfRule>
  </conditionalFormatting>
  <conditionalFormatting sqref="U34 U36 U38">
    <cfRule type="cellIs" priority="51" stopIfTrue="1" operator="equal">
      <formula>""</formula>
    </cfRule>
  </conditionalFormatting>
  <conditionalFormatting sqref="W34">
    <cfRule type="cellIs" priority="50" stopIfTrue="1" operator="equal">
      <formula>""</formula>
    </cfRule>
  </conditionalFormatting>
  <conditionalFormatting sqref="W36">
    <cfRule type="cellIs" priority="49" stopIfTrue="1" operator="equal">
      <formula>""</formula>
    </cfRule>
  </conditionalFormatting>
  <conditionalFormatting sqref="W38">
    <cfRule type="cellIs" priority="48" stopIfTrue="1" operator="equal">
      <formula>""</formula>
    </cfRule>
  </conditionalFormatting>
  <conditionalFormatting sqref="V260 V262 V264 V266">
    <cfRule type="cellIs" priority="47" stopIfTrue="1" operator="equal">
      <formula>""</formula>
    </cfRule>
  </conditionalFormatting>
  <conditionalFormatting sqref="U46">
    <cfRule type="cellIs" priority="46" stopIfTrue="1" operator="equal">
      <formula>""</formula>
    </cfRule>
  </conditionalFormatting>
  <conditionalFormatting sqref="V46">
    <cfRule type="cellIs" priority="45" stopIfTrue="1" operator="equal">
      <formula>""</formula>
    </cfRule>
  </conditionalFormatting>
  <conditionalFormatting sqref="W46">
    <cfRule type="cellIs" priority="44" stopIfTrue="1" operator="equal">
      <formula>""</formula>
    </cfRule>
  </conditionalFormatting>
  <conditionalFormatting sqref="S244:T245">
    <cfRule type="cellIs" priority="43" stopIfTrue="1" operator="equal">
      <formula>""</formula>
    </cfRule>
  </conditionalFormatting>
  <conditionalFormatting sqref="S244">
    <cfRule type="cellIs" dxfId="14" priority="40" stopIfTrue="1" operator="between">
      <formula>0</formula>
      <formula>0.44</formula>
    </cfRule>
    <cfRule type="cellIs" dxfId="13" priority="41" stopIfTrue="1" operator="between">
      <formula>0.69</formula>
      <formula>0.45</formula>
    </cfRule>
    <cfRule type="cellIs" dxfId="12" priority="42" stopIfTrue="1" operator="greaterThan">
      <formula>0.7</formula>
    </cfRule>
  </conditionalFormatting>
  <conditionalFormatting sqref="U244">
    <cfRule type="cellIs" priority="39" stopIfTrue="1" operator="equal">
      <formula>""</formula>
    </cfRule>
  </conditionalFormatting>
  <conditionalFormatting sqref="V244">
    <cfRule type="cellIs" priority="38" stopIfTrue="1" operator="equal">
      <formula>""</formula>
    </cfRule>
  </conditionalFormatting>
  <conditionalFormatting sqref="S236:T243">
    <cfRule type="cellIs" priority="37" stopIfTrue="1" operator="equal">
      <formula>""</formula>
    </cfRule>
  </conditionalFormatting>
  <conditionalFormatting sqref="S236 S238 S240 S242">
    <cfRule type="cellIs" dxfId="11" priority="34" stopIfTrue="1" operator="between">
      <formula>0</formula>
      <formula>0.44</formula>
    </cfRule>
    <cfRule type="cellIs" dxfId="10" priority="35" stopIfTrue="1" operator="between">
      <formula>0.69</formula>
      <formula>0.45</formula>
    </cfRule>
    <cfRule type="cellIs" dxfId="9" priority="36" stopIfTrue="1" operator="greaterThan">
      <formula>0.7</formula>
    </cfRule>
  </conditionalFormatting>
  <conditionalFormatting sqref="U236 U238 U240 U242">
    <cfRule type="cellIs" priority="33" stopIfTrue="1" operator="equal">
      <formula>""</formula>
    </cfRule>
  </conditionalFormatting>
  <conditionalFormatting sqref="V236 V238 V240 V242">
    <cfRule type="cellIs" priority="32" stopIfTrue="1" operator="equal">
      <formula>""</formula>
    </cfRule>
  </conditionalFormatting>
  <conditionalFormatting sqref="S246:T247">
    <cfRule type="cellIs" priority="31" stopIfTrue="1" operator="equal">
      <formula>""</formula>
    </cfRule>
  </conditionalFormatting>
  <conditionalFormatting sqref="S246">
    <cfRule type="cellIs" dxfId="8" priority="28" stopIfTrue="1" operator="between">
      <formula>0</formula>
      <formula>0.44</formula>
    </cfRule>
    <cfRule type="cellIs" dxfId="7" priority="29" stopIfTrue="1" operator="between">
      <formula>0.69</formula>
      <formula>0.45</formula>
    </cfRule>
    <cfRule type="cellIs" dxfId="6" priority="30" stopIfTrue="1" operator="greaterThan">
      <formula>0.7</formula>
    </cfRule>
  </conditionalFormatting>
  <conditionalFormatting sqref="U246">
    <cfRule type="cellIs" priority="27" stopIfTrue="1" operator="equal">
      <formula>""</formula>
    </cfRule>
  </conditionalFormatting>
  <conditionalFormatting sqref="V246">
    <cfRule type="cellIs" priority="26" stopIfTrue="1" operator="equal">
      <formula>""</formula>
    </cfRule>
  </conditionalFormatting>
  <conditionalFormatting sqref="S250:T251">
    <cfRule type="cellIs" priority="25" stopIfTrue="1" operator="equal">
      <formula>""</formula>
    </cfRule>
  </conditionalFormatting>
  <conditionalFormatting sqref="S250">
    <cfRule type="cellIs" dxfId="5" priority="22" stopIfTrue="1" operator="between">
      <formula>0</formula>
      <formula>0.44</formula>
    </cfRule>
    <cfRule type="cellIs" dxfId="4" priority="23" stopIfTrue="1" operator="between">
      <formula>0.69</formula>
      <formula>0.45</formula>
    </cfRule>
    <cfRule type="cellIs" dxfId="3" priority="24" stopIfTrue="1" operator="greaterThan">
      <formula>0.7</formula>
    </cfRule>
  </conditionalFormatting>
  <conditionalFormatting sqref="U250">
    <cfRule type="cellIs" priority="21" stopIfTrue="1" operator="equal">
      <formula>""</formula>
    </cfRule>
  </conditionalFormatting>
  <conditionalFormatting sqref="V250">
    <cfRule type="cellIs" priority="20" stopIfTrue="1" operator="equal">
      <formula>""</formula>
    </cfRule>
  </conditionalFormatting>
  <conditionalFormatting sqref="S248:T249">
    <cfRule type="cellIs" priority="13" stopIfTrue="1" operator="equal">
      <formula>""</formula>
    </cfRule>
  </conditionalFormatting>
  <conditionalFormatting sqref="S248">
    <cfRule type="cellIs" dxfId="2" priority="10" stopIfTrue="1" operator="between">
      <formula>0</formula>
      <formula>0.44</formula>
    </cfRule>
    <cfRule type="cellIs" dxfId="1" priority="11" stopIfTrue="1" operator="between">
      <formula>0.69</formula>
      <formula>0.45</formula>
    </cfRule>
    <cfRule type="cellIs" dxfId="0" priority="12" stopIfTrue="1" operator="greaterThan">
      <formula>0.7</formula>
    </cfRule>
  </conditionalFormatting>
  <conditionalFormatting sqref="U248">
    <cfRule type="cellIs" priority="9" stopIfTrue="1" operator="equal">
      <formula>""</formula>
    </cfRule>
  </conditionalFormatting>
  <conditionalFormatting sqref="V248">
    <cfRule type="cellIs" priority="8" stopIfTrue="1" operator="equal">
      <formula>""</formula>
    </cfRule>
  </conditionalFormatting>
  <conditionalFormatting sqref="V274 V276 V278 V280 V282">
    <cfRule type="cellIs" priority="1" stopIfTrue="1" operator="equal">
      <formula>""</formula>
    </cfRule>
  </conditionalFormatting>
  <pageMargins left="0.70866141732283472" right="0.70866141732283472" top="0.74803149606299213" bottom="0.74803149606299213" header="0.31496062992125984" footer="0.31496062992125984"/>
  <pageSetup paperSize="14"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3:I93"/>
  <sheetViews>
    <sheetView zoomScale="125" workbookViewId="0">
      <selection activeCell="B81" sqref="B81:B82"/>
    </sheetView>
  </sheetViews>
  <sheetFormatPr baseColWidth="10" defaultRowHeight="14.25" x14ac:dyDescent="0.2"/>
  <cols>
    <col min="1" max="1" width="6" customWidth="1"/>
    <col min="2" max="2" width="53.75" bestFit="1" customWidth="1"/>
    <col min="3" max="3" width="11.75" customWidth="1"/>
    <col min="4" max="4" width="13.25" customWidth="1"/>
    <col min="5" max="5" width="12.75" customWidth="1"/>
    <col min="6" max="6" width="13.75" customWidth="1"/>
    <col min="9" max="9" width="25.75" bestFit="1" customWidth="1"/>
  </cols>
  <sheetData>
    <row r="3" spans="1:9" ht="15" x14ac:dyDescent="0.25">
      <c r="A3" s="19" t="s">
        <v>135</v>
      </c>
      <c r="B3" s="21" t="s">
        <v>57</v>
      </c>
      <c r="C3" s="21" t="s">
        <v>58</v>
      </c>
      <c r="D3" s="21" t="s">
        <v>59</v>
      </c>
      <c r="E3" s="21" t="s">
        <v>60</v>
      </c>
      <c r="F3" s="21" t="s">
        <v>61</v>
      </c>
      <c r="G3" s="21" t="s">
        <v>62</v>
      </c>
      <c r="H3" s="21" t="s">
        <v>63</v>
      </c>
      <c r="I3" s="21" t="s">
        <v>3</v>
      </c>
    </row>
    <row r="4" spans="1:9" ht="15" hidden="1" x14ac:dyDescent="0.25">
      <c r="A4" s="22"/>
      <c r="B4" s="159" t="s">
        <v>16</v>
      </c>
      <c r="C4" s="160"/>
      <c r="D4" s="160"/>
      <c r="E4" s="160"/>
      <c r="F4" s="160"/>
      <c r="G4" s="160"/>
      <c r="H4" s="160"/>
      <c r="I4" s="161"/>
    </row>
    <row r="5" spans="1:9" ht="15" hidden="1" x14ac:dyDescent="0.25">
      <c r="A5" s="19">
        <v>1</v>
      </c>
      <c r="B5" s="37" t="s">
        <v>64</v>
      </c>
      <c r="C5" s="38" t="s">
        <v>65</v>
      </c>
      <c r="D5" s="39"/>
      <c r="E5" s="23" t="s">
        <v>66</v>
      </c>
      <c r="F5" s="39"/>
      <c r="G5" s="23" t="s">
        <v>67</v>
      </c>
      <c r="H5" s="40">
        <v>43921</v>
      </c>
      <c r="I5" s="38" t="s">
        <v>68</v>
      </c>
    </row>
    <row r="6" spans="1:9" x14ac:dyDescent="0.2">
      <c r="A6" s="19">
        <v>2</v>
      </c>
      <c r="B6" s="46" t="s">
        <v>69</v>
      </c>
      <c r="C6" s="38" t="s">
        <v>70</v>
      </c>
      <c r="D6" s="38" t="s">
        <v>48</v>
      </c>
      <c r="E6" s="38" t="s">
        <v>71</v>
      </c>
      <c r="F6" s="38"/>
      <c r="G6" s="38" t="s">
        <v>72</v>
      </c>
      <c r="H6" s="26"/>
      <c r="I6" s="38" t="s">
        <v>73</v>
      </c>
    </row>
    <row r="7" spans="1:9" x14ac:dyDescent="0.2">
      <c r="A7" s="19">
        <v>3</v>
      </c>
      <c r="B7" s="38" t="s">
        <v>74</v>
      </c>
      <c r="C7" s="38" t="s">
        <v>70</v>
      </c>
      <c r="D7" s="38" t="s">
        <v>48</v>
      </c>
      <c r="E7" s="38" t="s">
        <v>71</v>
      </c>
      <c r="F7" s="38"/>
      <c r="G7" s="38" t="s">
        <v>72</v>
      </c>
      <c r="H7" s="26"/>
      <c r="I7" s="38" t="s">
        <v>73</v>
      </c>
    </row>
    <row r="8" spans="1:9" hidden="1" x14ac:dyDescent="0.2">
      <c r="A8" s="19">
        <v>4</v>
      </c>
      <c r="B8" s="45" t="s">
        <v>75</v>
      </c>
      <c r="C8" s="38" t="s">
        <v>76</v>
      </c>
      <c r="D8" s="38"/>
      <c r="E8" s="38"/>
      <c r="F8" s="38"/>
      <c r="G8" s="38" t="s">
        <v>77</v>
      </c>
      <c r="H8" s="26"/>
      <c r="I8" s="38" t="s">
        <v>78</v>
      </c>
    </row>
    <row r="9" spans="1:9" hidden="1" x14ac:dyDescent="0.2">
      <c r="A9" s="19">
        <v>5</v>
      </c>
      <c r="B9" s="38" t="s">
        <v>75</v>
      </c>
      <c r="C9" s="38" t="s">
        <v>70</v>
      </c>
      <c r="D9" s="38"/>
      <c r="E9" s="38"/>
      <c r="F9" s="38"/>
      <c r="G9" s="38" t="s">
        <v>77</v>
      </c>
      <c r="H9" s="26"/>
      <c r="I9" s="38" t="s">
        <v>78</v>
      </c>
    </row>
    <row r="10" spans="1:9" x14ac:dyDescent="0.2">
      <c r="A10" s="19">
        <v>6</v>
      </c>
      <c r="B10" s="38" t="s">
        <v>79</v>
      </c>
      <c r="C10" s="38" t="s">
        <v>76</v>
      </c>
      <c r="D10" s="38" t="s">
        <v>48</v>
      </c>
      <c r="E10" s="38"/>
      <c r="F10" s="38"/>
      <c r="G10" s="38" t="s">
        <v>72</v>
      </c>
      <c r="H10" s="40">
        <v>43951</v>
      </c>
      <c r="I10" s="38" t="s">
        <v>80</v>
      </c>
    </row>
    <row r="11" spans="1:9" x14ac:dyDescent="0.2">
      <c r="A11" s="19">
        <v>7</v>
      </c>
      <c r="B11" s="41" t="s">
        <v>81</v>
      </c>
      <c r="C11" s="38" t="s">
        <v>70</v>
      </c>
      <c r="D11" s="38" t="s">
        <v>48</v>
      </c>
      <c r="E11" s="38" t="s">
        <v>71</v>
      </c>
      <c r="F11" s="38"/>
      <c r="G11" s="38" t="s">
        <v>72</v>
      </c>
      <c r="H11" s="26"/>
      <c r="I11" s="38" t="s">
        <v>73</v>
      </c>
    </row>
    <row r="12" spans="1:9" hidden="1" x14ac:dyDescent="0.2">
      <c r="A12" s="19">
        <v>8</v>
      </c>
      <c r="B12" s="45" t="s">
        <v>82</v>
      </c>
      <c r="C12" s="38" t="s">
        <v>76</v>
      </c>
      <c r="D12" s="38"/>
      <c r="E12" s="38" t="s">
        <v>83</v>
      </c>
      <c r="F12" s="38"/>
      <c r="G12" s="38" t="s">
        <v>72</v>
      </c>
      <c r="H12" s="40">
        <v>43921</v>
      </c>
      <c r="I12" s="38" t="s">
        <v>68</v>
      </c>
    </row>
    <row r="13" spans="1:9" hidden="1" x14ac:dyDescent="0.2">
      <c r="A13" s="19">
        <v>9</v>
      </c>
      <c r="B13" s="45" t="s">
        <v>82</v>
      </c>
      <c r="C13" s="38" t="s">
        <v>70</v>
      </c>
      <c r="D13" s="38"/>
      <c r="E13" s="38"/>
      <c r="F13" s="38"/>
      <c r="G13" s="38" t="s">
        <v>67</v>
      </c>
      <c r="H13" s="40">
        <v>43921</v>
      </c>
      <c r="I13" s="38" t="s">
        <v>68</v>
      </c>
    </row>
    <row r="14" spans="1:9" ht="28.5" hidden="1" x14ac:dyDescent="0.2">
      <c r="A14" s="19">
        <v>10</v>
      </c>
      <c r="B14" s="44" t="s">
        <v>84</v>
      </c>
      <c r="C14" s="38" t="s">
        <v>65</v>
      </c>
      <c r="D14" s="38"/>
      <c r="E14" s="38" t="s">
        <v>85</v>
      </c>
      <c r="F14" s="38"/>
      <c r="G14" s="38" t="s">
        <v>72</v>
      </c>
      <c r="H14" s="40">
        <v>43905</v>
      </c>
      <c r="I14" s="38" t="s">
        <v>68</v>
      </c>
    </row>
    <row r="15" spans="1:9" ht="28.5" hidden="1" x14ac:dyDescent="0.2">
      <c r="A15" s="19">
        <v>11</v>
      </c>
      <c r="B15" s="44" t="s">
        <v>84</v>
      </c>
      <c r="C15" s="38" t="s">
        <v>76</v>
      </c>
      <c r="D15" s="38"/>
      <c r="E15" s="38" t="s">
        <v>85</v>
      </c>
      <c r="F15" s="38"/>
      <c r="G15" s="38" t="s">
        <v>77</v>
      </c>
      <c r="H15" s="26"/>
      <c r="I15" s="38" t="s">
        <v>78</v>
      </c>
    </row>
    <row r="16" spans="1:9" ht="28.5" hidden="1" x14ac:dyDescent="0.2">
      <c r="A16" s="19">
        <v>12</v>
      </c>
      <c r="B16" s="41" t="s">
        <v>84</v>
      </c>
      <c r="C16" s="38" t="s">
        <v>70</v>
      </c>
      <c r="D16" s="38"/>
      <c r="E16" s="38" t="s">
        <v>85</v>
      </c>
      <c r="F16" s="38"/>
      <c r="G16" s="38" t="s">
        <v>67</v>
      </c>
      <c r="H16" s="26"/>
      <c r="I16" s="38" t="s">
        <v>86</v>
      </c>
    </row>
    <row r="17" spans="1:9" hidden="1" x14ac:dyDescent="0.2">
      <c r="A17" s="19">
        <v>13</v>
      </c>
      <c r="B17" s="47" t="s">
        <v>87</v>
      </c>
      <c r="C17" s="38" t="s">
        <v>76</v>
      </c>
      <c r="D17" s="38"/>
      <c r="E17" s="38" t="s">
        <v>85</v>
      </c>
      <c r="F17" s="38"/>
      <c r="G17" s="38" t="s">
        <v>77</v>
      </c>
      <c r="H17" s="26"/>
      <c r="I17" s="38"/>
    </row>
    <row r="18" spans="1:9" hidden="1" x14ac:dyDescent="0.2">
      <c r="A18" s="19">
        <v>14</v>
      </c>
      <c r="B18" s="41" t="s">
        <v>87</v>
      </c>
      <c r="C18" s="38" t="s">
        <v>70</v>
      </c>
      <c r="D18" s="38"/>
      <c r="E18" s="38" t="s">
        <v>85</v>
      </c>
      <c r="F18" s="38"/>
      <c r="G18" s="38" t="s">
        <v>77</v>
      </c>
      <c r="H18" s="26"/>
      <c r="I18" s="38"/>
    </row>
    <row r="19" spans="1:9" hidden="1" x14ac:dyDescent="0.2">
      <c r="A19" s="19">
        <v>15</v>
      </c>
      <c r="B19" s="44" t="s">
        <v>88</v>
      </c>
      <c r="C19" s="38" t="s">
        <v>76</v>
      </c>
      <c r="D19" s="38"/>
      <c r="E19" s="38" t="s">
        <v>85</v>
      </c>
      <c r="F19" s="38"/>
      <c r="G19" s="38" t="s">
        <v>67</v>
      </c>
      <c r="H19" s="42">
        <v>43921</v>
      </c>
      <c r="I19" s="38" t="s">
        <v>68</v>
      </c>
    </row>
    <row r="20" spans="1:9" hidden="1" x14ac:dyDescent="0.2">
      <c r="A20" s="19">
        <v>16</v>
      </c>
      <c r="B20" s="44" t="s">
        <v>88</v>
      </c>
      <c r="C20" s="38" t="s">
        <v>70</v>
      </c>
      <c r="D20" s="38"/>
      <c r="E20" s="38" t="s">
        <v>85</v>
      </c>
      <c r="F20" s="38"/>
      <c r="G20" s="38" t="s">
        <v>67</v>
      </c>
      <c r="H20" s="42">
        <v>43921</v>
      </c>
      <c r="I20" s="38" t="s">
        <v>68</v>
      </c>
    </row>
    <row r="21" spans="1:9" x14ac:dyDescent="0.2">
      <c r="A21" s="19">
        <v>17</v>
      </c>
      <c r="B21" s="38" t="s">
        <v>89</v>
      </c>
      <c r="C21" s="38" t="s">
        <v>65</v>
      </c>
      <c r="D21" s="38" t="s">
        <v>55</v>
      </c>
      <c r="E21" s="38" t="s">
        <v>85</v>
      </c>
      <c r="F21" s="38"/>
      <c r="G21" s="38" t="s">
        <v>72</v>
      </c>
      <c r="H21" s="26"/>
      <c r="I21" s="38" t="s">
        <v>73</v>
      </c>
    </row>
    <row r="22" spans="1:9" x14ac:dyDescent="0.2">
      <c r="A22" s="19">
        <v>18</v>
      </c>
      <c r="B22" s="38" t="s">
        <v>89</v>
      </c>
      <c r="C22" s="38" t="s">
        <v>76</v>
      </c>
      <c r="D22" s="38" t="s">
        <v>55</v>
      </c>
      <c r="E22" s="38" t="s">
        <v>85</v>
      </c>
      <c r="F22" s="38"/>
      <c r="G22" s="38" t="s">
        <v>72</v>
      </c>
      <c r="H22" s="26"/>
      <c r="I22" s="38" t="s">
        <v>73</v>
      </c>
    </row>
    <row r="23" spans="1:9" x14ac:dyDescent="0.2">
      <c r="A23" s="19">
        <v>19</v>
      </c>
      <c r="B23" s="38" t="s">
        <v>89</v>
      </c>
      <c r="C23" s="38" t="s">
        <v>70</v>
      </c>
      <c r="D23" s="38" t="s">
        <v>55</v>
      </c>
      <c r="E23" s="38" t="s">
        <v>85</v>
      </c>
      <c r="F23" s="38"/>
      <c r="G23" s="38" t="s">
        <v>67</v>
      </c>
      <c r="H23" s="26"/>
      <c r="I23" s="38" t="s">
        <v>73</v>
      </c>
    </row>
    <row r="24" spans="1:9" hidden="1" x14ac:dyDescent="0.2">
      <c r="A24" s="19">
        <v>20</v>
      </c>
      <c r="B24" s="48" t="s">
        <v>90</v>
      </c>
      <c r="C24" s="38" t="s">
        <v>76</v>
      </c>
      <c r="D24" s="38"/>
      <c r="E24" s="38" t="s">
        <v>85</v>
      </c>
      <c r="F24" s="38"/>
      <c r="G24" s="38" t="s">
        <v>67</v>
      </c>
      <c r="H24" s="26"/>
      <c r="I24" s="38" t="s">
        <v>78</v>
      </c>
    </row>
    <row r="25" spans="1:9" hidden="1" x14ac:dyDescent="0.2">
      <c r="A25" s="19">
        <v>21</v>
      </c>
      <c r="B25" s="38" t="s">
        <v>90</v>
      </c>
      <c r="C25" s="38" t="s">
        <v>70</v>
      </c>
      <c r="D25" s="38"/>
      <c r="E25" s="38" t="s">
        <v>85</v>
      </c>
      <c r="F25" s="38"/>
      <c r="G25" s="38" t="s">
        <v>77</v>
      </c>
      <c r="H25" s="26"/>
      <c r="I25" s="38" t="s">
        <v>78</v>
      </c>
    </row>
    <row r="26" spans="1:9" hidden="1" x14ac:dyDescent="0.2">
      <c r="A26" s="19">
        <v>22</v>
      </c>
      <c r="B26" s="38" t="s">
        <v>91</v>
      </c>
      <c r="C26" s="38" t="s">
        <v>76</v>
      </c>
      <c r="D26" s="38"/>
      <c r="E26" s="38" t="s">
        <v>71</v>
      </c>
      <c r="F26" s="38"/>
      <c r="G26" s="38" t="s">
        <v>72</v>
      </c>
      <c r="H26" s="40">
        <v>44012</v>
      </c>
      <c r="I26" s="38" t="s">
        <v>68</v>
      </c>
    </row>
    <row r="27" spans="1:9" hidden="1" x14ac:dyDescent="0.2">
      <c r="A27" s="19">
        <v>23</v>
      </c>
      <c r="B27" s="38" t="s">
        <v>92</v>
      </c>
      <c r="C27" s="38" t="s">
        <v>70</v>
      </c>
      <c r="D27" s="38"/>
      <c r="E27" s="38" t="s">
        <v>71</v>
      </c>
      <c r="F27" s="38"/>
      <c r="G27" s="38" t="s">
        <v>67</v>
      </c>
      <c r="H27" s="40">
        <v>43951</v>
      </c>
      <c r="I27" s="38" t="s">
        <v>73</v>
      </c>
    </row>
    <row r="28" spans="1:9" x14ac:dyDescent="0.2">
      <c r="A28" s="19">
        <v>24</v>
      </c>
      <c r="B28" s="38" t="s">
        <v>93</v>
      </c>
      <c r="C28" s="38" t="s">
        <v>70</v>
      </c>
      <c r="D28" s="38" t="s">
        <v>55</v>
      </c>
      <c r="E28" s="38" t="s">
        <v>71</v>
      </c>
      <c r="F28" s="38"/>
      <c r="G28" s="38" t="s">
        <v>77</v>
      </c>
      <c r="H28" s="26"/>
      <c r="I28" s="38"/>
    </row>
    <row r="29" spans="1:9" ht="15" hidden="1" x14ac:dyDescent="0.25">
      <c r="A29" s="19"/>
      <c r="B29" s="159" t="s">
        <v>94</v>
      </c>
      <c r="C29" s="160"/>
      <c r="D29" s="160"/>
      <c r="E29" s="160"/>
      <c r="F29" s="160"/>
      <c r="G29" s="160"/>
      <c r="H29" s="160"/>
      <c r="I29" s="161"/>
    </row>
    <row r="30" spans="1:9" ht="15" hidden="1" x14ac:dyDescent="0.25">
      <c r="A30" s="19"/>
      <c r="B30" s="157" t="s">
        <v>18</v>
      </c>
      <c r="C30" s="157"/>
      <c r="D30" s="157"/>
      <c r="E30" s="157"/>
      <c r="F30" s="157"/>
      <c r="G30" s="157"/>
      <c r="H30" s="26"/>
      <c r="I30" s="38"/>
    </row>
    <row r="31" spans="1:9" ht="15" hidden="1" x14ac:dyDescent="0.25">
      <c r="A31" s="19">
        <v>25</v>
      </c>
      <c r="B31" s="37" t="s">
        <v>95</v>
      </c>
      <c r="C31" s="26" t="s">
        <v>65</v>
      </c>
      <c r="D31" s="39"/>
      <c r="E31" s="39" t="s">
        <v>66</v>
      </c>
      <c r="F31" s="39"/>
      <c r="G31" s="39" t="s">
        <v>67</v>
      </c>
      <c r="H31" s="42">
        <v>43951</v>
      </c>
      <c r="I31" s="38" t="s">
        <v>96</v>
      </c>
    </row>
    <row r="32" spans="1:9" ht="15" hidden="1" x14ac:dyDescent="0.25">
      <c r="A32" s="19">
        <v>26</v>
      </c>
      <c r="B32" s="23" t="s">
        <v>97</v>
      </c>
      <c r="C32" s="26" t="s">
        <v>65</v>
      </c>
      <c r="D32" s="39"/>
      <c r="E32" s="23" t="s">
        <v>66</v>
      </c>
      <c r="F32" s="39"/>
      <c r="G32" s="23" t="s">
        <v>67</v>
      </c>
      <c r="H32" s="42">
        <v>43921</v>
      </c>
      <c r="I32" s="38" t="s">
        <v>98</v>
      </c>
    </row>
    <row r="33" spans="1:9" ht="15" hidden="1" x14ac:dyDescent="0.25">
      <c r="A33" s="19">
        <v>27</v>
      </c>
      <c r="B33" s="49" t="s">
        <v>99</v>
      </c>
      <c r="C33" s="26" t="s">
        <v>76</v>
      </c>
      <c r="D33" s="39"/>
      <c r="E33" s="23" t="s">
        <v>66</v>
      </c>
      <c r="F33" s="39"/>
      <c r="G33" s="23" t="s">
        <v>77</v>
      </c>
      <c r="H33" s="26"/>
      <c r="I33" s="38"/>
    </row>
    <row r="34" spans="1:9" ht="15" hidden="1" x14ac:dyDescent="0.25">
      <c r="A34" s="19">
        <v>28</v>
      </c>
      <c r="B34" s="49" t="s">
        <v>99</v>
      </c>
      <c r="C34" s="26" t="s">
        <v>70</v>
      </c>
      <c r="D34" s="39"/>
      <c r="E34" s="23" t="s">
        <v>85</v>
      </c>
      <c r="F34" s="39"/>
      <c r="G34" s="23" t="s">
        <v>77</v>
      </c>
      <c r="H34" s="26"/>
      <c r="I34" s="38"/>
    </row>
    <row r="35" spans="1:9" ht="15" hidden="1" x14ac:dyDescent="0.25">
      <c r="A35" s="19">
        <v>29</v>
      </c>
      <c r="B35" s="23" t="s">
        <v>100</v>
      </c>
      <c r="C35" s="26" t="s">
        <v>76</v>
      </c>
      <c r="D35" s="39"/>
      <c r="E35" s="23" t="s">
        <v>85</v>
      </c>
      <c r="F35" s="39"/>
      <c r="G35" s="23" t="s">
        <v>77</v>
      </c>
      <c r="H35" s="26"/>
      <c r="I35" s="38"/>
    </row>
    <row r="36" spans="1:9" ht="15" hidden="1" x14ac:dyDescent="0.25">
      <c r="A36" s="19">
        <v>30</v>
      </c>
      <c r="B36" s="38" t="s">
        <v>101</v>
      </c>
      <c r="C36" s="26" t="s">
        <v>65</v>
      </c>
      <c r="D36" s="39"/>
      <c r="E36" s="27" t="s">
        <v>85</v>
      </c>
      <c r="F36" s="39"/>
      <c r="G36" s="23" t="s">
        <v>67</v>
      </c>
      <c r="H36" s="42">
        <v>43921</v>
      </c>
      <c r="I36" s="38" t="s">
        <v>98</v>
      </c>
    </row>
    <row r="37" spans="1:9" ht="15" hidden="1" x14ac:dyDescent="0.25">
      <c r="A37" s="19">
        <v>31</v>
      </c>
      <c r="B37" s="38" t="s">
        <v>101</v>
      </c>
      <c r="C37" s="26" t="s">
        <v>76</v>
      </c>
      <c r="D37" s="39"/>
      <c r="E37" s="27" t="s">
        <v>71</v>
      </c>
      <c r="F37" s="39"/>
      <c r="G37" s="23" t="s">
        <v>77</v>
      </c>
      <c r="H37" s="26"/>
      <c r="I37" s="38"/>
    </row>
    <row r="38" spans="1:9" ht="15" hidden="1" x14ac:dyDescent="0.25">
      <c r="A38" s="19">
        <v>32</v>
      </c>
      <c r="B38" s="49" t="s">
        <v>102</v>
      </c>
      <c r="C38" s="26" t="s">
        <v>76</v>
      </c>
      <c r="D38" s="39"/>
      <c r="E38" s="23" t="s">
        <v>66</v>
      </c>
      <c r="F38" s="39"/>
      <c r="G38" s="23" t="s">
        <v>77</v>
      </c>
      <c r="H38" s="26"/>
      <c r="I38" s="38"/>
    </row>
    <row r="39" spans="1:9" ht="15" hidden="1" x14ac:dyDescent="0.25">
      <c r="A39" s="19">
        <v>33</v>
      </c>
      <c r="B39" s="23" t="s">
        <v>103</v>
      </c>
      <c r="C39" s="26" t="s">
        <v>65</v>
      </c>
      <c r="D39" s="39"/>
      <c r="E39" s="23" t="s">
        <v>104</v>
      </c>
      <c r="F39" s="39"/>
      <c r="G39" s="23" t="s">
        <v>67</v>
      </c>
      <c r="H39" s="42">
        <v>43921</v>
      </c>
      <c r="I39" s="38" t="s">
        <v>98</v>
      </c>
    </row>
    <row r="40" spans="1:9" ht="15" hidden="1" x14ac:dyDescent="0.25">
      <c r="A40" s="19">
        <v>34</v>
      </c>
      <c r="B40" s="49" t="s">
        <v>105</v>
      </c>
      <c r="C40" s="26" t="s">
        <v>65</v>
      </c>
      <c r="D40" s="39"/>
      <c r="E40" s="23" t="s">
        <v>85</v>
      </c>
      <c r="F40" s="39"/>
      <c r="G40" s="23" t="s">
        <v>77</v>
      </c>
      <c r="H40" s="26"/>
      <c r="I40" s="38"/>
    </row>
    <row r="41" spans="1:9" ht="15" hidden="1" x14ac:dyDescent="0.25">
      <c r="A41" s="19">
        <v>35</v>
      </c>
      <c r="B41" s="23" t="s">
        <v>105</v>
      </c>
      <c r="C41" s="26" t="s">
        <v>76</v>
      </c>
      <c r="D41" s="39"/>
      <c r="E41" s="23" t="s">
        <v>85</v>
      </c>
      <c r="F41" s="39"/>
      <c r="G41" s="23" t="s">
        <v>77</v>
      </c>
      <c r="H41" s="26"/>
      <c r="I41" s="38"/>
    </row>
    <row r="42" spans="1:9" ht="29.25" hidden="1" x14ac:dyDescent="0.25">
      <c r="A42" s="19">
        <v>36</v>
      </c>
      <c r="B42" s="50" t="s">
        <v>106</v>
      </c>
      <c r="C42" s="26" t="s">
        <v>65</v>
      </c>
      <c r="D42" s="39"/>
      <c r="E42" s="23" t="s">
        <v>66</v>
      </c>
      <c r="F42" s="39"/>
      <c r="G42" s="23" t="s">
        <v>67</v>
      </c>
      <c r="H42" s="42">
        <v>43951</v>
      </c>
      <c r="I42" s="38" t="s">
        <v>107</v>
      </c>
    </row>
    <row r="43" spans="1:9" ht="29.25" hidden="1" x14ac:dyDescent="0.25">
      <c r="A43" s="19">
        <v>37</v>
      </c>
      <c r="B43" s="28" t="s">
        <v>106</v>
      </c>
      <c r="C43" s="26" t="s">
        <v>76</v>
      </c>
      <c r="D43" s="39"/>
      <c r="E43" s="23" t="s">
        <v>66</v>
      </c>
      <c r="F43" s="39"/>
      <c r="G43" s="23" t="s">
        <v>67</v>
      </c>
      <c r="H43" s="42">
        <v>43951</v>
      </c>
      <c r="I43" s="38" t="s">
        <v>107</v>
      </c>
    </row>
    <row r="44" spans="1:9" ht="29.25" hidden="1" x14ac:dyDescent="0.25">
      <c r="A44" s="19">
        <v>38</v>
      </c>
      <c r="B44" s="28" t="s">
        <v>108</v>
      </c>
      <c r="C44" s="26" t="s">
        <v>65</v>
      </c>
      <c r="D44" s="39"/>
      <c r="E44" s="23" t="s">
        <v>71</v>
      </c>
      <c r="F44" s="39"/>
      <c r="G44" s="23" t="s">
        <v>77</v>
      </c>
      <c r="H44" s="26"/>
      <c r="I44" s="38"/>
    </row>
    <row r="45" spans="1:9" ht="29.25" hidden="1" x14ac:dyDescent="0.25">
      <c r="A45" s="19">
        <v>39</v>
      </c>
      <c r="B45" s="50" t="s">
        <v>108</v>
      </c>
      <c r="C45" s="26" t="s">
        <v>76</v>
      </c>
      <c r="D45" s="39"/>
      <c r="E45" s="23" t="s">
        <v>71</v>
      </c>
      <c r="F45" s="39"/>
      <c r="G45" s="23" t="s">
        <v>77</v>
      </c>
      <c r="H45" s="26"/>
      <c r="I45" s="38"/>
    </row>
    <row r="46" spans="1:9" ht="15" hidden="1" x14ac:dyDescent="0.25">
      <c r="A46" s="19">
        <v>40</v>
      </c>
      <c r="B46" s="50" t="s">
        <v>109</v>
      </c>
      <c r="C46" s="26" t="s">
        <v>65</v>
      </c>
      <c r="D46" s="39"/>
      <c r="E46" s="23" t="s">
        <v>66</v>
      </c>
      <c r="F46" s="39"/>
      <c r="G46" s="23" t="s">
        <v>67</v>
      </c>
      <c r="H46" s="42">
        <v>43951</v>
      </c>
      <c r="I46" s="38" t="s">
        <v>98</v>
      </c>
    </row>
    <row r="47" spans="1:9" ht="15" hidden="1" x14ac:dyDescent="0.25">
      <c r="A47" s="19">
        <v>41</v>
      </c>
      <c r="B47" s="38" t="s">
        <v>109</v>
      </c>
      <c r="C47" s="26" t="s">
        <v>76</v>
      </c>
      <c r="D47" s="39"/>
      <c r="E47" s="23" t="s">
        <v>66</v>
      </c>
      <c r="F47" s="39"/>
      <c r="G47" s="23" t="s">
        <v>67</v>
      </c>
      <c r="H47" s="42">
        <v>43951</v>
      </c>
      <c r="I47" s="38" t="s">
        <v>98</v>
      </c>
    </row>
    <row r="48" spans="1:9" ht="15" hidden="1" x14ac:dyDescent="0.25">
      <c r="A48" s="19">
        <v>42</v>
      </c>
      <c r="B48" s="38" t="s">
        <v>109</v>
      </c>
      <c r="C48" s="26" t="s">
        <v>70</v>
      </c>
      <c r="D48" s="39"/>
      <c r="E48" s="23" t="s">
        <v>66</v>
      </c>
      <c r="F48" s="39"/>
      <c r="G48" s="23" t="s">
        <v>67</v>
      </c>
      <c r="H48" s="42">
        <v>43951</v>
      </c>
      <c r="I48" s="38" t="s">
        <v>98</v>
      </c>
    </row>
    <row r="49" spans="1:9" ht="15" hidden="1" x14ac:dyDescent="0.25">
      <c r="A49" s="19">
        <v>43</v>
      </c>
      <c r="B49" s="50" t="s">
        <v>110</v>
      </c>
      <c r="C49" s="26" t="s">
        <v>65</v>
      </c>
      <c r="D49" s="39"/>
      <c r="E49" s="23" t="s">
        <v>66</v>
      </c>
      <c r="F49" s="39"/>
      <c r="G49" s="23" t="s">
        <v>67</v>
      </c>
      <c r="H49" s="42">
        <v>43982</v>
      </c>
      <c r="I49" s="38" t="s">
        <v>98</v>
      </c>
    </row>
    <row r="50" spans="1:9" ht="15" hidden="1" x14ac:dyDescent="0.25">
      <c r="A50" s="19">
        <v>44</v>
      </c>
      <c r="B50" s="28" t="s">
        <v>110</v>
      </c>
      <c r="C50" s="26" t="s">
        <v>76</v>
      </c>
      <c r="D50" s="39"/>
      <c r="E50" s="23" t="s">
        <v>66</v>
      </c>
      <c r="F50" s="39"/>
      <c r="G50" s="23" t="s">
        <v>67</v>
      </c>
      <c r="H50" s="42">
        <v>43982</v>
      </c>
      <c r="I50" s="38" t="s">
        <v>98</v>
      </c>
    </row>
    <row r="51" spans="1:9" ht="15" hidden="1" x14ac:dyDescent="0.25">
      <c r="A51" s="19">
        <v>45</v>
      </c>
      <c r="B51" s="28" t="s">
        <v>110</v>
      </c>
      <c r="C51" s="26" t="s">
        <v>70</v>
      </c>
      <c r="D51" s="39"/>
      <c r="E51" s="23" t="s">
        <v>66</v>
      </c>
      <c r="F51" s="39"/>
      <c r="G51" s="23" t="s">
        <v>67</v>
      </c>
      <c r="H51" s="42">
        <v>43982</v>
      </c>
      <c r="I51" s="38" t="s">
        <v>98</v>
      </c>
    </row>
    <row r="52" spans="1:9" ht="29.25" hidden="1" x14ac:dyDescent="0.25">
      <c r="A52" s="19">
        <v>46</v>
      </c>
      <c r="B52" s="51" t="s">
        <v>111</v>
      </c>
      <c r="C52" s="26" t="s">
        <v>65</v>
      </c>
      <c r="D52" s="39"/>
      <c r="E52" s="23" t="s">
        <v>66</v>
      </c>
      <c r="F52" s="39"/>
      <c r="G52" s="23" t="s">
        <v>67</v>
      </c>
      <c r="H52" s="42">
        <v>44012</v>
      </c>
      <c r="I52" s="38" t="s">
        <v>98</v>
      </c>
    </row>
    <row r="53" spans="1:9" ht="29.25" hidden="1" x14ac:dyDescent="0.25">
      <c r="A53" s="19">
        <v>47</v>
      </c>
      <c r="B53" s="28" t="s">
        <v>111</v>
      </c>
      <c r="C53" s="26" t="s">
        <v>76</v>
      </c>
      <c r="D53" s="39"/>
      <c r="E53" s="23" t="s">
        <v>66</v>
      </c>
      <c r="F53" s="39"/>
      <c r="G53" s="23" t="s">
        <v>67</v>
      </c>
      <c r="H53" s="42">
        <v>44012</v>
      </c>
      <c r="I53" s="38" t="s">
        <v>98</v>
      </c>
    </row>
    <row r="54" spans="1:9" ht="29.25" hidden="1" x14ac:dyDescent="0.25">
      <c r="A54" s="19">
        <v>48</v>
      </c>
      <c r="B54" s="28" t="s">
        <v>111</v>
      </c>
      <c r="C54" s="26" t="s">
        <v>70</v>
      </c>
      <c r="D54" s="39"/>
      <c r="E54" s="23" t="s">
        <v>66</v>
      </c>
      <c r="F54" s="39"/>
      <c r="G54" s="23" t="s">
        <v>67</v>
      </c>
      <c r="H54" s="42">
        <v>44012</v>
      </c>
      <c r="I54" s="38" t="s">
        <v>98</v>
      </c>
    </row>
    <row r="55" spans="1:9" ht="15" hidden="1" x14ac:dyDescent="0.25">
      <c r="A55" s="19"/>
      <c r="B55" s="158" t="s">
        <v>112</v>
      </c>
      <c r="C55" s="158"/>
      <c r="D55" s="158"/>
      <c r="E55" s="158"/>
      <c r="F55" s="158"/>
      <c r="G55" s="158"/>
      <c r="H55" s="26"/>
      <c r="I55" s="38"/>
    </row>
    <row r="56" spans="1:9" ht="15" hidden="1" x14ac:dyDescent="0.25">
      <c r="A56" s="19">
        <v>49</v>
      </c>
      <c r="B56" s="28" t="s">
        <v>113</v>
      </c>
      <c r="C56" s="38" t="s">
        <v>65</v>
      </c>
      <c r="D56" s="43"/>
      <c r="E56" s="28" t="s">
        <v>66</v>
      </c>
      <c r="F56" s="43"/>
      <c r="G56" s="28" t="s">
        <v>67</v>
      </c>
      <c r="H56" s="42">
        <v>43982</v>
      </c>
      <c r="I56" s="38" t="s">
        <v>86</v>
      </c>
    </row>
    <row r="57" spans="1:9" hidden="1" x14ac:dyDescent="0.2">
      <c r="A57" s="19">
        <v>50</v>
      </c>
      <c r="B57" s="38" t="s">
        <v>114</v>
      </c>
      <c r="C57" s="38" t="s">
        <v>65</v>
      </c>
      <c r="D57" s="38"/>
      <c r="E57" s="38" t="s">
        <v>85</v>
      </c>
      <c r="F57" s="38"/>
      <c r="G57" s="38" t="s">
        <v>67</v>
      </c>
      <c r="H57" s="40">
        <v>43921</v>
      </c>
      <c r="I57" s="38" t="s">
        <v>115</v>
      </c>
    </row>
    <row r="58" spans="1:9" hidden="1" x14ac:dyDescent="0.2">
      <c r="A58" s="19">
        <v>51</v>
      </c>
      <c r="B58" s="38" t="s">
        <v>114</v>
      </c>
      <c r="C58" s="38" t="s">
        <v>76</v>
      </c>
      <c r="D58" s="38"/>
      <c r="E58" s="38" t="s">
        <v>85</v>
      </c>
      <c r="F58" s="38"/>
      <c r="G58" s="38" t="s">
        <v>67</v>
      </c>
      <c r="H58" s="40">
        <v>43921</v>
      </c>
      <c r="I58" s="38" t="s">
        <v>115</v>
      </c>
    </row>
    <row r="59" spans="1:9" hidden="1" x14ac:dyDescent="0.2">
      <c r="A59" s="19">
        <v>52</v>
      </c>
      <c r="B59" s="38" t="s">
        <v>114</v>
      </c>
      <c r="C59" s="38" t="s">
        <v>70</v>
      </c>
      <c r="D59" s="38"/>
      <c r="E59" s="38" t="s">
        <v>85</v>
      </c>
      <c r="F59" s="38"/>
      <c r="G59" s="38" t="s">
        <v>67</v>
      </c>
      <c r="H59" s="42">
        <v>44074</v>
      </c>
      <c r="I59" s="38" t="s">
        <v>86</v>
      </c>
    </row>
    <row r="60" spans="1:9" hidden="1" x14ac:dyDescent="0.2">
      <c r="A60" s="19">
        <v>53</v>
      </c>
      <c r="B60" s="27" t="s">
        <v>116</v>
      </c>
      <c r="C60" s="38" t="s">
        <v>65</v>
      </c>
      <c r="D60" s="27"/>
      <c r="E60" s="27" t="s">
        <v>85</v>
      </c>
      <c r="F60" s="27"/>
      <c r="G60" s="27" t="s">
        <v>67</v>
      </c>
      <c r="H60" s="42">
        <v>43951</v>
      </c>
      <c r="I60" s="38" t="s">
        <v>117</v>
      </c>
    </row>
    <row r="61" spans="1:9" hidden="1" x14ac:dyDescent="0.2">
      <c r="A61" s="19">
        <v>54</v>
      </c>
      <c r="B61" s="27" t="s">
        <v>116</v>
      </c>
      <c r="C61" s="38" t="s">
        <v>76</v>
      </c>
      <c r="D61" s="38"/>
      <c r="E61" s="27" t="s">
        <v>85</v>
      </c>
      <c r="F61" s="38"/>
      <c r="G61" s="38" t="s">
        <v>67</v>
      </c>
      <c r="H61" s="42">
        <v>43951</v>
      </c>
      <c r="I61" s="38" t="s">
        <v>117</v>
      </c>
    </row>
    <row r="62" spans="1:9" hidden="1" x14ac:dyDescent="0.2">
      <c r="A62" s="19">
        <v>55</v>
      </c>
      <c r="B62" s="27" t="s">
        <v>116</v>
      </c>
      <c r="C62" s="38" t="s">
        <v>70</v>
      </c>
      <c r="D62" s="38"/>
      <c r="E62" s="27" t="s">
        <v>85</v>
      </c>
      <c r="F62" s="38"/>
      <c r="G62" s="38" t="s">
        <v>67</v>
      </c>
      <c r="H62" s="42">
        <v>43951</v>
      </c>
      <c r="I62" s="38" t="s">
        <v>117</v>
      </c>
    </row>
    <row r="63" spans="1:9" hidden="1" x14ac:dyDescent="0.2">
      <c r="A63" s="19">
        <v>56</v>
      </c>
      <c r="B63" s="52" t="s">
        <v>118</v>
      </c>
      <c r="C63" s="38" t="s">
        <v>65</v>
      </c>
      <c r="D63" s="38"/>
      <c r="E63" s="27" t="s">
        <v>85</v>
      </c>
      <c r="F63" s="38"/>
      <c r="G63" s="27" t="s">
        <v>77</v>
      </c>
      <c r="H63" s="26"/>
      <c r="I63" s="38"/>
    </row>
    <row r="64" spans="1:9" hidden="1" x14ac:dyDescent="0.2">
      <c r="A64" s="19">
        <v>57</v>
      </c>
      <c r="B64" s="27" t="s">
        <v>118</v>
      </c>
      <c r="C64" s="38" t="s">
        <v>76</v>
      </c>
      <c r="D64" s="38"/>
      <c r="E64" s="27" t="s">
        <v>85</v>
      </c>
      <c r="F64" s="38"/>
      <c r="G64" s="27" t="s">
        <v>77</v>
      </c>
      <c r="H64" s="26"/>
      <c r="I64" s="38"/>
    </row>
    <row r="65" spans="1:9" hidden="1" x14ac:dyDescent="0.2">
      <c r="A65" s="19">
        <v>58</v>
      </c>
      <c r="B65" s="27" t="s">
        <v>118</v>
      </c>
      <c r="C65" s="38" t="s">
        <v>70</v>
      </c>
      <c r="D65" s="38"/>
      <c r="E65" s="27" t="s">
        <v>85</v>
      </c>
      <c r="F65" s="38"/>
      <c r="G65" s="27" t="s">
        <v>77</v>
      </c>
      <c r="H65" s="26"/>
      <c r="I65" s="38"/>
    </row>
    <row r="66" spans="1:9" hidden="1" x14ac:dyDescent="0.2">
      <c r="A66" s="19">
        <v>59</v>
      </c>
      <c r="B66" s="27" t="s">
        <v>119</v>
      </c>
      <c r="C66" s="38" t="s">
        <v>65</v>
      </c>
      <c r="D66" s="38"/>
      <c r="E66" s="27" t="s">
        <v>85</v>
      </c>
      <c r="F66" s="38"/>
      <c r="G66" s="27" t="s">
        <v>67</v>
      </c>
      <c r="H66" s="42">
        <v>43951</v>
      </c>
      <c r="I66" s="38" t="s">
        <v>86</v>
      </c>
    </row>
    <row r="67" spans="1:9" hidden="1" x14ac:dyDescent="0.2">
      <c r="A67" s="19">
        <v>60</v>
      </c>
      <c r="B67" s="27" t="s">
        <v>119</v>
      </c>
      <c r="C67" s="38" t="s">
        <v>76</v>
      </c>
      <c r="D67" s="38"/>
      <c r="E67" s="27" t="s">
        <v>85</v>
      </c>
      <c r="F67" s="38"/>
      <c r="G67" s="38" t="s">
        <v>67</v>
      </c>
      <c r="H67" s="42">
        <v>43951</v>
      </c>
      <c r="I67" s="38" t="s">
        <v>86</v>
      </c>
    </row>
    <row r="68" spans="1:9" hidden="1" x14ac:dyDescent="0.2">
      <c r="A68" s="19">
        <v>61</v>
      </c>
      <c r="B68" s="27" t="s">
        <v>119</v>
      </c>
      <c r="C68" s="38" t="s">
        <v>70</v>
      </c>
      <c r="D68" s="38"/>
      <c r="E68" s="27" t="s">
        <v>85</v>
      </c>
      <c r="F68" s="38"/>
      <c r="G68" s="38" t="s">
        <v>67</v>
      </c>
      <c r="H68" s="42">
        <v>43951</v>
      </c>
      <c r="I68" s="38" t="s">
        <v>86</v>
      </c>
    </row>
    <row r="69" spans="1:9" hidden="1" x14ac:dyDescent="0.2">
      <c r="A69" s="19">
        <v>62</v>
      </c>
      <c r="B69" s="27" t="s">
        <v>120</v>
      </c>
      <c r="C69" s="38" t="s">
        <v>65</v>
      </c>
      <c r="D69" s="38"/>
      <c r="E69" s="27" t="s">
        <v>85</v>
      </c>
      <c r="F69" s="38"/>
      <c r="G69" s="38" t="s">
        <v>72</v>
      </c>
      <c r="H69" s="40">
        <v>44012</v>
      </c>
      <c r="I69" s="38" t="s">
        <v>68</v>
      </c>
    </row>
    <row r="70" spans="1:9" hidden="1" x14ac:dyDescent="0.2">
      <c r="A70" s="19">
        <v>63</v>
      </c>
      <c r="B70" s="27" t="s">
        <v>120</v>
      </c>
      <c r="C70" s="38" t="s">
        <v>76</v>
      </c>
      <c r="D70" s="38"/>
      <c r="E70" s="27" t="s">
        <v>85</v>
      </c>
      <c r="F70" s="38"/>
      <c r="G70" s="38" t="s">
        <v>67</v>
      </c>
      <c r="H70" s="40">
        <v>44012</v>
      </c>
      <c r="I70" s="38" t="s">
        <v>68</v>
      </c>
    </row>
    <row r="71" spans="1:9" hidden="1" x14ac:dyDescent="0.2">
      <c r="A71" s="19">
        <v>64</v>
      </c>
      <c r="B71" s="38" t="s">
        <v>121</v>
      </c>
      <c r="C71" s="38" t="s">
        <v>65</v>
      </c>
      <c r="D71" s="38"/>
      <c r="E71" s="27" t="s">
        <v>66</v>
      </c>
      <c r="F71" s="38"/>
      <c r="G71" s="38" t="s">
        <v>67</v>
      </c>
      <c r="H71" s="26"/>
      <c r="I71" s="38" t="s">
        <v>122</v>
      </c>
    </row>
    <row r="72" spans="1:9" hidden="1" x14ac:dyDescent="0.2">
      <c r="A72" s="19">
        <v>65</v>
      </c>
      <c r="B72" s="38" t="s">
        <v>121</v>
      </c>
      <c r="C72" s="38" t="s">
        <v>76</v>
      </c>
      <c r="D72" s="38"/>
      <c r="E72" s="27" t="s">
        <v>66</v>
      </c>
      <c r="F72" s="38"/>
      <c r="G72" s="38" t="s">
        <v>77</v>
      </c>
      <c r="H72" s="26"/>
      <c r="I72" s="38"/>
    </row>
    <row r="73" spans="1:9" hidden="1" x14ac:dyDescent="0.2">
      <c r="A73" s="19">
        <v>66</v>
      </c>
      <c r="B73" s="38" t="s">
        <v>121</v>
      </c>
      <c r="C73" s="38" t="s">
        <v>70</v>
      </c>
      <c r="D73" s="38"/>
      <c r="E73" s="27" t="s">
        <v>66</v>
      </c>
      <c r="F73" s="38"/>
      <c r="G73" s="38" t="s">
        <v>77</v>
      </c>
      <c r="H73" s="26"/>
      <c r="I73" s="38"/>
    </row>
    <row r="74" spans="1:9" hidden="1" x14ac:dyDescent="0.2">
      <c r="A74" s="19">
        <v>67</v>
      </c>
      <c r="B74" s="38" t="s">
        <v>123</v>
      </c>
      <c r="C74" s="38" t="s">
        <v>65</v>
      </c>
      <c r="D74" s="38"/>
      <c r="E74" s="27" t="s">
        <v>85</v>
      </c>
      <c r="F74" s="38"/>
      <c r="G74" s="38" t="s">
        <v>67</v>
      </c>
      <c r="H74" s="42">
        <v>43920</v>
      </c>
      <c r="I74" s="38" t="s">
        <v>68</v>
      </c>
    </row>
    <row r="75" spans="1:9" x14ac:dyDescent="0.2">
      <c r="A75" s="19">
        <v>68</v>
      </c>
      <c r="B75" s="38" t="s">
        <v>124</v>
      </c>
      <c r="C75" s="38" t="s">
        <v>65</v>
      </c>
      <c r="D75" s="38" t="s">
        <v>55</v>
      </c>
      <c r="E75" s="27" t="s">
        <v>85</v>
      </c>
      <c r="F75" s="38"/>
      <c r="G75" s="38" t="s">
        <v>67</v>
      </c>
      <c r="H75" s="26"/>
      <c r="I75" s="38" t="s">
        <v>73</v>
      </c>
    </row>
    <row r="76" spans="1:9" x14ac:dyDescent="0.2">
      <c r="A76" s="19">
        <v>69</v>
      </c>
      <c r="B76" s="38" t="s">
        <v>124</v>
      </c>
      <c r="C76" s="38" t="s">
        <v>76</v>
      </c>
      <c r="D76" s="38" t="s">
        <v>55</v>
      </c>
      <c r="E76" s="27" t="s">
        <v>85</v>
      </c>
      <c r="F76" s="38"/>
      <c r="G76" s="38" t="s">
        <v>67</v>
      </c>
      <c r="H76" s="26"/>
      <c r="I76" s="38" t="s">
        <v>73</v>
      </c>
    </row>
    <row r="77" spans="1:9" x14ac:dyDescent="0.2">
      <c r="A77" s="19">
        <v>70</v>
      </c>
      <c r="B77" s="38" t="s">
        <v>124</v>
      </c>
      <c r="C77" s="38" t="s">
        <v>70</v>
      </c>
      <c r="D77" s="38" t="s">
        <v>55</v>
      </c>
      <c r="E77" s="27" t="s">
        <v>85</v>
      </c>
      <c r="F77" s="38"/>
      <c r="G77" s="38" t="s">
        <v>67</v>
      </c>
      <c r="H77" s="26"/>
      <c r="I77" s="38" t="s">
        <v>73</v>
      </c>
    </row>
    <row r="78" spans="1:9" x14ac:dyDescent="0.2">
      <c r="A78" s="19">
        <v>71</v>
      </c>
      <c r="B78" s="38" t="s">
        <v>125</v>
      </c>
      <c r="C78" s="38" t="s">
        <v>65</v>
      </c>
      <c r="D78" s="38" t="s">
        <v>55</v>
      </c>
      <c r="E78" s="27" t="s">
        <v>85</v>
      </c>
      <c r="F78" s="38"/>
      <c r="G78" s="38" t="s">
        <v>67</v>
      </c>
      <c r="H78" s="26"/>
      <c r="I78" s="38" t="s">
        <v>73</v>
      </c>
    </row>
    <row r="79" spans="1:9" x14ac:dyDescent="0.2">
      <c r="A79" s="19">
        <v>72</v>
      </c>
      <c r="B79" s="38" t="s">
        <v>125</v>
      </c>
      <c r="C79" s="38" t="s">
        <v>76</v>
      </c>
      <c r="D79" s="38" t="s">
        <v>55</v>
      </c>
      <c r="E79" s="27" t="s">
        <v>85</v>
      </c>
      <c r="F79" s="38"/>
      <c r="G79" s="38" t="s">
        <v>67</v>
      </c>
      <c r="H79" s="26"/>
      <c r="I79" s="38" t="s">
        <v>73</v>
      </c>
    </row>
    <row r="80" spans="1:9" hidden="1" x14ac:dyDescent="0.2">
      <c r="A80" s="19">
        <v>73</v>
      </c>
      <c r="B80" s="48" t="s">
        <v>126</v>
      </c>
      <c r="C80" s="38" t="s">
        <v>65</v>
      </c>
      <c r="D80" s="38"/>
      <c r="E80" s="27" t="s">
        <v>66</v>
      </c>
      <c r="F80" s="38"/>
      <c r="G80" s="38" t="s">
        <v>67</v>
      </c>
      <c r="H80" s="42">
        <v>43921</v>
      </c>
      <c r="I80" s="38" t="s">
        <v>107</v>
      </c>
    </row>
    <row r="81" spans="1:9" hidden="1" x14ac:dyDescent="0.2">
      <c r="A81" s="19">
        <v>75</v>
      </c>
      <c r="B81" s="48" t="s">
        <v>127</v>
      </c>
      <c r="C81" s="38" t="s">
        <v>65</v>
      </c>
      <c r="D81" s="38"/>
      <c r="E81" s="27" t="s">
        <v>66</v>
      </c>
      <c r="F81" s="38"/>
      <c r="G81" s="38" t="s">
        <v>77</v>
      </c>
      <c r="H81" s="26"/>
      <c r="I81" s="38"/>
    </row>
    <row r="82" spans="1:9" hidden="1" x14ac:dyDescent="0.2">
      <c r="A82" s="19">
        <v>76</v>
      </c>
      <c r="B82" s="48" t="s">
        <v>127</v>
      </c>
      <c r="C82" s="38" t="s">
        <v>76</v>
      </c>
      <c r="D82" s="38"/>
      <c r="E82" s="27" t="s">
        <v>66</v>
      </c>
      <c r="F82" s="38"/>
      <c r="G82" s="38" t="s">
        <v>77</v>
      </c>
      <c r="H82" s="26"/>
      <c r="I82" s="38"/>
    </row>
    <row r="83" spans="1:9" hidden="1" x14ac:dyDescent="0.2">
      <c r="A83" s="19">
        <v>77</v>
      </c>
      <c r="B83" s="48" t="s">
        <v>128</v>
      </c>
      <c r="C83" s="38" t="s">
        <v>70</v>
      </c>
      <c r="D83" s="38"/>
      <c r="E83" s="27" t="s">
        <v>66</v>
      </c>
      <c r="F83" s="38"/>
      <c r="G83" s="38" t="s">
        <v>67</v>
      </c>
      <c r="H83" s="42">
        <v>43921</v>
      </c>
      <c r="I83" s="38" t="s">
        <v>107</v>
      </c>
    </row>
    <row r="84" spans="1:9" ht="15" hidden="1" x14ac:dyDescent="0.25">
      <c r="A84" s="19"/>
      <c r="B84" s="157" t="s">
        <v>44</v>
      </c>
      <c r="C84" s="157"/>
      <c r="D84" s="157"/>
      <c r="E84" s="157"/>
      <c r="F84" s="157"/>
      <c r="G84" s="157"/>
      <c r="H84" s="26"/>
      <c r="I84" s="38"/>
    </row>
    <row r="85" spans="1:9" ht="15" hidden="1" x14ac:dyDescent="0.25">
      <c r="A85" s="19">
        <v>78</v>
      </c>
      <c r="B85" s="23" t="s">
        <v>134</v>
      </c>
      <c r="C85" s="38" t="s">
        <v>65</v>
      </c>
      <c r="D85" s="39"/>
      <c r="E85" s="23" t="s">
        <v>66</v>
      </c>
      <c r="F85" s="39"/>
      <c r="G85" s="23" t="s">
        <v>67</v>
      </c>
      <c r="H85" s="26"/>
      <c r="I85" s="38" t="s">
        <v>68</v>
      </c>
    </row>
    <row r="86" spans="1:9" x14ac:dyDescent="0.2">
      <c r="A86" s="19">
        <v>79</v>
      </c>
      <c r="B86" s="38" t="s">
        <v>129</v>
      </c>
      <c r="C86" s="38" t="s">
        <v>65</v>
      </c>
      <c r="D86" s="38" t="s">
        <v>55</v>
      </c>
      <c r="E86" s="27" t="s">
        <v>85</v>
      </c>
      <c r="F86" s="38"/>
      <c r="G86" s="38" t="s">
        <v>67</v>
      </c>
      <c r="H86" s="26"/>
      <c r="I86" s="38" t="s">
        <v>73</v>
      </c>
    </row>
    <row r="87" spans="1:9" x14ac:dyDescent="0.2">
      <c r="A87" s="19">
        <v>80</v>
      </c>
      <c r="B87" s="38" t="s">
        <v>129</v>
      </c>
      <c r="C87" s="38" t="s">
        <v>76</v>
      </c>
      <c r="D87" s="38" t="s">
        <v>55</v>
      </c>
      <c r="E87" s="27" t="s">
        <v>85</v>
      </c>
      <c r="F87" s="38"/>
      <c r="G87" s="38" t="s">
        <v>67</v>
      </c>
      <c r="H87" s="26"/>
      <c r="I87" s="38" t="s">
        <v>73</v>
      </c>
    </row>
    <row r="88" spans="1:9" hidden="1" x14ac:dyDescent="0.2">
      <c r="A88" s="19">
        <v>81</v>
      </c>
      <c r="B88" s="38" t="s">
        <v>130</v>
      </c>
      <c r="C88" s="38" t="s">
        <v>65</v>
      </c>
      <c r="D88" s="38"/>
      <c r="E88" s="27" t="s">
        <v>85</v>
      </c>
      <c r="F88" s="38"/>
      <c r="G88" s="38" t="s">
        <v>77</v>
      </c>
      <c r="H88" s="26"/>
      <c r="I88" s="38"/>
    </row>
    <row r="89" spans="1:9" hidden="1" x14ac:dyDescent="0.2">
      <c r="A89" s="19">
        <v>82</v>
      </c>
      <c r="B89" s="38" t="s">
        <v>130</v>
      </c>
      <c r="C89" s="38" t="s">
        <v>76</v>
      </c>
      <c r="D89" s="38"/>
      <c r="E89" s="27" t="s">
        <v>85</v>
      </c>
      <c r="F89" s="38"/>
      <c r="G89" s="38" t="s">
        <v>77</v>
      </c>
      <c r="H89" s="26"/>
      <c r="I89" s="38"/>
    </row>
    <row r="90" spans="1:9" x14ac:dyDescent="0.2">
      <c r="A90" s="19">
        <v>83</v>
      </c>
      <c r="B90" s="24" t="s">
        <v>131</v>
      </c>
      <c r="C90" s="38" t="s">
        <v>70</v>
      </c>
      <c r="D90" s="38" t="s">
        <v>55</v>
      </c>
      <c r="E90" s="27" t="s">
        <v>66</v>
      </c>
      <c r="F90" s="38"/>
      <c r="G90" s="38" t="s">
        <v>67</v>
      </c>
      <c r="H90" s="26"/>
      <c r="I90" s="38" t="s">
        <v>73</v>
      </c>
    </row>
    <row r="91" spans="1:9" x14ac:dyDescent="0.2">
      <c r="A91" s="19">
        <v>84</v>
      </c>
      <c r="B91" s="24" t="s">
        <v>132</v>
      </c>
      <c r="C91" s="38" t="s">
        <v>65</v>
      </c>
      <c r="D91" s="38" t="s">
        <v>55</v>
      </c>
      <c r="E91" s="27" t="s">
        <v>85</v>
      </c>
      <c r="F91" s="38"/>
      <c r="G91" s="38" t="s">
        <v>67</v>
      </c>
      <c r="H91" s="26"/>
      <c r="I91" s="38" t="s">
        <v>73</v>
      </c>
    </row>
    <row r="92" spans="1:9" x14ac:dyDescent="0.2">
      <c r="A92" s="19">
        <v>85</v>
      </c>
      <c r="B92" s="24" t="s">
        <v>132</v>
      </c>
      <c r="C92" s="38" t="s">
        <v>76</v>
      </c>
      <c r="D92" s="38" t="s">
        <v>55</v>
      </c>
      <c r="E92" s="27" t="s">
        <v>85</v>
      </c>
      <c r="F92" s="38"/>
      <c r="G92" s="38" t="s">
        <v>77</v>
      </c>
      <c r="H92" s="26"/>
      <c r="I92" s="38"/>
    </row>
    <row r="93" spans="1:9" x14ac:dyDescent="0.2">
      <c r="A93" s="19">
        <v>86</v>
      </c>
      <c r="B93" s="24" t="s">
        <v>133</v>
      </c>
      <c r="C93" s="38" t="s">
        <v>65</v>
      </c>
      <c r="D93" s="38" t="s">
        <v>55</v>
      </c>
      <c r="E93" s="38"/>
      <c r="F93" s="38"/>
      <c r="G93" s="38"/>
      <c r="H93" s="26"/>
      <c r="I93" s="38"/>
    </row>
  </sheetData>
  <autoFilter ref="A3:I93" xr:uid="{00000000-0009-0000-0000-000001000000}">
    <filterColumn colId="3">
      <customFilters>
        <customFilter operator="notEqual" val=" "/>
      </customFilters>
    </filterColumn>
  </autoFilter>
  <mergeCells count="5">
    <mergeCell ref="B30:G30"/>
    <mergeCell ref="B55:G55"/>
    <mergeCell ref="B84:G84"/>
    <mergeCell ref="B4:I4"/>
    <mergeCell ref="B29:I29"/>
  </mergeCells>
  <pageMargins left="0.7" right="0.7" top="0.75" bottom="0.75" header="0.3" footer="0.3"/>
  <pageSetup orientation="portrait" horizontalDpi="4294967294"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'\Users\macos\Library\Containers\com.microsoft.Excel\Data\Documents\C:\Users\53122111\AppData\Local\Microsoft\Windows\INetCache\Content.Outlook\AI1KGAOI\[DOCUMENTOS.xlsx]Hoja2'!#REF!</xm:f>
          </x14:formula1>
          <xm:sqref>C31:C54</xm:sqref>
        </x14:dataValidation>
        <x14:dataValidation type="list" allowBlank="1" showInputMessage="1" showErrorMessage="1" xr:uid="{00000000-0002-0000-0100-000001000000}">
          <x14:formula1>
            <xm:f>'\Users\macos\Library\Containers\com.microsoft.Excel\Data\Documents\C:\Users\53122111\AppData\Local\Microsoft\Windows\INetCache\Content.Outlook\AI1KGAOI\[DOCUMENTOS.xlsx]Hoja2'!#REF!</xm:f>
          </x14:formula1>
          <xm:sqref>C85:C93 C5:C28 C56:C82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55"/>
  <sheetViews>
    <sheetView workbookViewId="0">
      <selection activeCell="F10" sqref="F10"/>
    </sheetView>
  </sheetViews>
  <sheetFormatPr baseColWidth="10" defaultRowHeight="14.25" x14ac:dyDescent="0.2"/>
  <cols>
    <col min="2" max="2" width="17.25" bestFit="1" customWidth="1"/>
    <col min="3" max="3" width="52.75" customWidth="1"/>
    <col min="4" max="4" width="18.75" customWidth="1"/>
    <col min="5" max="5" width="9.25" customWidth="1"/>
    <col min="6" max="6" width="18.75" customWidth="1"/>
    <col min="7" max="7" width="59" customWidth="1"/>
  </cols>
  <sheetData>
    <row r="2" spans="2:6" ht="15" x14ac:dyDescent="0.25">
      <c r="B2" s="34" t="s">
        <v>136</v>
      </c>
      <c r="C2" s="34" t="s">
        <v>137</v>
      </c>
      <c r="D2" s="35" t="s">
        <v>173</v>
      </c>
      <c r="E2" s="35" t="s">
        <v>174</v>
      </c>
      <c r="F2" s="35" t="s">
        <v>3</v>
      </c>
    </row>
    <row r="3" spans="2:6" ht="29.25" x14ac:dyDescent="0.25">
      <c r="B3" s="29" t="s">
        <v>138</v>
      </c>
      <c r="C3" s="25" t="s">
        <v>139</v>
      </c>
      <c r="D3" s="22"/>
      <c r="E3" s="22"/>
      <c r="F3" s="20"/>
    </row>
    <row r="4" spans="2:6" ht="15" x14ac:dyDescent="0.25">
      <c r="B4" s="29" t="s">
        <v>140</v>
      </c>
      <c r="C4" s="22" t="s">
        <v>141</v>
      </c>
      <c r="D4" s="33"/>
      <c r="E4" s="33"/>
      <c r="F4" s="36"/>
    </row>
    <row r="5" spans="2:6" ht="15" x14ac:dyDescent="0.25">
      <c r="B5" s="29" t="s">
        <v>142</v>
      </c>
      <c r="C5" s="22" t="s">
        <v>143</v>
      </c>
      <c r="D5" s="33"/>
      <c r="E5" s="33"/>
      <c r="F5" s="36"/>
    </row>
    <row r="6" spans="2:6" ht="29.25" x14ac:dyDescent="0.25">
      <c r="B6" s="29" t="s">
        <v>144</v>
      </c>
      <c r="C6" s="25" t="s">
        <v>145</v>
      </c>
      <c r="D6" s="22"/>
      <c r="E6" s="22"/>
      <c r="F6" s="19"/>
    </row>
    <row r="7" spans="2:6" ht="15" x14ac:dyDescent="0.25">
      <c r="B7" s="29" t="s">
        <v>146</v>
      </c>
      <c r="C7" s="22" t="s">
        <v>147</v>
      </c>
      <c r="D7" s="33"/>
      <c r="E7" s="33"/>
      <c r="F7" s="36"/>
    </row>
    <row r="8" spans="2:6" ht="15" x14ac:dyDescent="0.25">
      <c r="B8" s="29" t="s">
        <v>148</v>
      </c>
      <c r="C8" s="22" t="s">
        <v>149</v>
      </c>
      <c r="D8" s="33"/>
      <c r="E8" s="33"/>
      <c r="F8" s="20"/>
    </row>
    <row r="9" spans="2:6" ht="15" x14ac:dyDescent="0.25">
      <c r="B9" s="29" t="s">
        <v>150</v>
      </c>
      <c r="C9" s="22" t="s">
        <v>151</v>
      </c>
      <c r="D9" s="33"/>
      <c r="E9" s="33"/>
      <c r="F9" s="36"/>
    </row>
    <row r="10" spans="2:6" ht="29.25" x14ac:dyDescent="0.25">
      <c r="B10" s="29" t="s">
        <v>152</v>
      </c>
      <c r="C10" s="25" t="s">
        <v>153</v>
      </c>
      <c r="D10" s="33"/>
      <c r="E10" s="33"/>
      <c r="F10" s="36"/>
    </row>
    <row r="11" spans="2:6" ht="15" x14ac:dyDescent="0.25">
      <c r="B11" s="29" t="s">
        <v>154</v>
      </c>
      <c r="C11" s="22" t="s">
        <v>155</v>
      </c>
      <c r="D11" s="33"/>
      <c r="E11" s="33"/>
      <c r="F11" s="36"/>
    </row>
    <row r="12" spans="2:6" ht="15" x14ac:dyDescent="0.25">
      <c r="B12" s="29" t="s">
        <v>156</v>
      </c>
      <c r="C12" s="22" t="s">
        <v>157</v>
      </c>
      <c r="D12" s="22"/>
      <c r="E12" s="22"/>
      <c r="F12" s="19"/>
    </row>
    <row r="13" spans="2:6" ht="29.25" x14ac:dyDescent="0.25">
      <c r="B13" s="29" t="s">
        <v>158</v>
      </c>
      <c r="C13" s="25" t="s">
        <v>159</v>
      </c>
      <c r="D13" s="22"/>
      <c r="E13" s="22"/>
      <c r="F13" s="19"/>
    </row>
    <row r="14" spans="2:6" ht="15" x14ac:dyDescent="0.25">
      <c r="B14" s="29" t="s">
        <v>160</v>
      </c>
      <c r="C14" s="22" t="s">
        <v>161</v>
      </c>
      <c r="D14" s="33"/>
      <c r="E14" s="33"/>
      <c r="F14" s="36"/>
    </row>
    <row r="15" spans="2:6" ht="43.5" x14ac:dyDescent="0.25">
      <c r="B15" s="29" t="s">
        <v>162</v>
      </c>
      <c r="C15" s="25" t="s">
        <v>163</v>
      </c>
      <c r="D15" s="33"/>
      <c r="E15" s="33"/>
      <c r="F15" s="36"/>
    </row>
    <row r="16" spans="2:6" ht="15" x14ac:dyDescent="0.25">
      <c r="B16" s="30" t="s">
        <v>164</v>
      </c>
      <c r="C16" s="25" t="s">
        <v>165</v>
      </c>
      <c r="D16" s="22"/>
      <c r="E16" s="22"/>
      <c r="F16" s="19"/>
    </row>
    <row r="17" spans="2:6" ht="15" x14ac:dyDescent="0.25">
      <c r="B17" s="30" t="s">
        <v>166</v>
      </c>
      <c r="C17" s="22" t="s">
        <v>167</v>
      </c>
      <c r="D17" s="33"/>
      <c r="E17" s="33"/>
      <c r="F17" s="36"/>
    </row>
    <row r="18" spans="2:6" ht="15" x14ac:dyDescent="0.25">
      <c r="B18" s="29" t="s">
        <v>168</v>
      </c>
      <c r="C18" s="22" t="s">
        <v>169</v>
      </c>
      <c r="D18" s="33"/>
      <c r="E18" s="33"/>
      <c r="F18" s="36"/>
    </row>
    <row r="19" spans="2:6" ht="15" x14ac:dyDescent="0.25">
      <c r="B19" s="29" t="s">
        <v>170</v>
      </c>
      <c r="C19" s="22" t="s">
        <v>171</v>
      </c>
      <c r="D19" s="33"/>
      <c r="E19" s="33"/>
      <c r="F19" s="36"/>
    </row>
    <row r="20" spans="2:6" ht="15" x14ac:dyDescent="0.25">
      <c r="B20" s="31" t="s">
        <v>261</v>
      </c>
      <c r="C20" s="32" t="s">
        <v>172</v>
      </c>
      <c r="D20" s="22"/>
      <c r="E20" s="22"/>
      <c r="F20" s="19"/>
    </row>
    <row r="21" spans="2:6" ht="15" x14ac:dyDescent="0.25">
      <c r="B21" s="56"/>
      <c r="C21" s="57"/>
    </row>
    <row r="22" spans="2:6" x14ac:dyDescent="0.2">
      <c r="B22" s="164" t="s">
        <v>175</v>
      </c>
      <c r="C22" s="162"/>
    </row>
    <row r="23" spans="2:6" x14ac:dyDescent="0.2">
      <c r="B23" s="164"/>
      <c r="C23" s="163"/>
    </row>
    <row r="24" spans="2:6" x14ac:dyDescent="0.2">
      <c r="B24" s="164"/>
      <c r="C24" s="163"/>
    </row>
    <row r="25" spans="2:6" x14ac:dyDescent="0.2">
      <c r="B25" s="164"/>
      <c r="C25" s="163"/>
    </row>
    <row r="26" spans="2:6" x14ac:dyDescent="0.2">
      <c r="B26" s="164"/>
      <c r="C26" s="163"/>
    </row>
    <row r="27" spans="2:6" x14ac:dyDescent="0.2">
      <c r="B27" s="164"/>
      <c r="C27" s="163"/>
    </row>
    <row r="28" spans="2:6" x14ac:dyDescent="0.2">
      <c r="B28" s="164"/>
      <c r="C28" s="163"/>
    </row>
    <row r="29" spans="2:6" x14ac:dyDescent="0.2">
      <c r="B29" s="164"/>
      <c r="C29" s="163"/>
    </row>
    <row r="30" spans="2:6" ht="30.75" customHeight="1" x14ac:dyDescent="0.2">
      <c r="B30" s="164"/>
      <c r="C30" s="163"/>
    </row>
    <row r="31" spans="2:6" ht="14.25" customHeight="1" x14ac:dyDescent="0.2">
      <c r="C31" s="162" t="s">
        <v>176</v>
      </c>
    </row>
    <row r="32" spans="2:6" x14ac:dyDescent="0.2">
      <c r="C32" s="162"/>
    </row>
    <row r="33" spans="3:3" x14ac:dyDescent="0.2">
      <c r="C33" s="162"/>
    </row>
    <row r="34" spans="3:3" x14ac:dyDescent="0.2">
      <c r="C34" s="162"/>
    </row>
    <row r="35" spans="3:3" x14ac:dyDescent="0.2">
      <c r="C35" s="162"/>
    </row>
    <row r="36" spans="3:3" x14ac:dyDescent="0.2">
      <c r="C36" s="162"/>
    </row>
    <row r="37" spans="3:3" x14ac:dyDescent="0.2">
      <c r="C37" s="162"/>
    </row>
    <row r="38" spans="3:3" x14ac:dyDescent="0.2">
      <c r="C38" s="162"/>
    </row>
    <row r="39" spans="3:3" x14ac:dyDescent="0.2">
      <c r="C39" s="162"/>
    </row>
    <row r="40" spans="3:3" x14ac:dyDescent="0.2">
      <c r="C40" s="162"/>
    </row>
    <row r="41" spans="3:3" x14ac:dyDescent="0.2">
      <c r="C41" s="162"/>
    </row>
    <row r="42" spans="3:3" x14ac:dyDescent="0.2">
      <c r="C42" s="162"/>
    </row>
    <row r="43" spans="3:3" x14ac:dyDescent="0.2">
      <c r="C43" s="162"/>
    </row>
    <row r="44" spans="3:3" x14ac:dyDescent="0.2">
      <c r="C44" s="162"/>
    </row>
    <row r="45" spans="3:3" x14ac:dyDescent="0.2">
      <c r="C45" s="162"/>
    </row>
    <row r="46" spans="3:3" x14ac:dyDescent="0.2">
      <c r="C46" s="162"/>
    </row>
    <row r="47" spans="3:3" x14ac:dyDescent="0.2">
      <c r="C47" s="162"/>
    </row>
    <row r="48" spans="3:3" x14ac:dyDescent="0.2">
      <c r="C48" s="162"/>
    </row>
    <row r="49" spans="3:3" x14ac:dyDescent="0.2">
      <c r="C49" s="162"/>
    </row>
    <row r="50" spans="3:3" x14ac:dyDescent="0.2">
      <c r="C50" s="162"/>
    </row>
    <row r="51" spans="3:3" x14ac:dyDescent="0.2">
      <c r="C51" s="162"/>
    </row>
    <row r="52" spans="3:3" x14ac:dyDescent="0.2">
      <c r="C52" s="162"/>
    </row>
    <row r="53" spans="3:3" x14ac:dyDescent="0.2">
      <c r="C53" s="162"/>
    </row>
    <row r="54" spans="3:3" x14ac:dyDescent="0.2">
      <c r="C54" s="162"/>
    </row>
    <row r="55" spans="3:3" x14ac:dyDescent="0.2">
      <c r="C55" s="162"/>
    </row>
  </sheetData>
  <autoFilter ref="B2:F20" xr:uid="{00000000-0009-0000-0000-000002000000}"/>
  <mergeCells count="3">
    <mergeCell ref="C22:C30"/>
    <mergeCell ref="B22:B30"/>
    <mergeCell ref="C31:C55"/>
  </mergeCells>
  <pageMargins left="0.7" right="0.7" top="0.75" bottom="0.75" header="0.3" footer="0.3"/>
  <pageSetup orientation="portrait" horizontalDpi="4294967294"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4.2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2" ma:contentTypeDescription="Crear nuevo documento." ma:contentTypeScope="" ma:versionID="10f55702dfd433803801a60d7031e1f8">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b6488eea231a1dc096b3dcca90819555"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GenerationTime" minOccurs="0"/>
                <xsd:element ref="ns4:MediaServiceEventHashCode" minOccurs="0"/>
                <xsd:element ref="ns4:MediaServiceOCR"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8740C9-24BF-42C3-AFD0-13A775367326}">
  <ds:schemaRefs>
    <ds:schemaRef ds:uri="http://schemas.microsoft.com/sharepoint/v3/contenttype/forms"/>
  </ds:schemaRefs>
</ds:datastoreItem>
</file>

<file path=customXml/itemProps2.xml><?xml version="1.0" encoding="utf-8"?>
<ds:datastoreItem xmlns:ds="http://schemas.openxmlformats.org/officeDocument/2006/customXml" ds:itemID="{398DF612-85D1-4156-800D-97A78065C5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d64de4-d8e2-40b3-b639-851d770db68e"/>
    <ds:schemaRef ds:uri="bbb38854-3e45-482f-92c6-a242d567e6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D46631-B07D-4D44-A253-680A3E721D40}">
  <ds:schemaRefs>
    <ds:schemaRef ds:uri="bbb38854-3e45-482f-92c6-a242d567e606"/>
    <ds:schemaRef ds:uri="http://purl.org/dc/dcmitype/"/>
    <ds:schemaRef ds:uri="31d64de4-d8e2-40b3-b639-851d770db68e"/>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PLAN DE TRABAJO ANUAL</vt:lpstr>
      <vt:lpstr>DOCUMENTACIÓN</vt:lpstr>
      <vt:lpstr>COMISIONES</vt:lpstr>
      <vt:lpstr>Hoja2</vt:lpstr>
    </vt:vector>
  </TitlesOfParts>
  <Company>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dc:creator>
  <cp:lastModifiedBy>MIGUEL ANGEL CASTELLANOS BARRERA</cp:lastModifiedBy>
  <cp:lastPrinted>2018-10-12T20:12:04Z</cp:lastPrinted>
  <dcterms:created xsi:type="dcterms:W3CDTF">2015-11-14T13:52:21Z</dcterms:created>
  <dcterms:modified xsi:type="dcterms:W3CDTF">2022-01-19T18:36:03Z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